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K:\Hazard Mitigation Grant Program\Program Specialist Documents\"/>
    </mc:Choice>
  </mc:AlternateContent>
  <xr:revisionPtr revIDLastSave="0" documentId="8_{42868DCB-5932-432A-8620-8200DF74D87E}" xr6:coauthVersionLast="47" xr6:coauthVersionMax="47" xr10:uidLastSave="{00000000-0000-0000-0000-000000000000}"/>
  <bookViews>
    <workbookView xWindow="-108" yWindow="-108" windowWidth="23256" windowHeight="14016" tabRatio="906" xr2:uid="{00000000-000D-0000-FFFF-FFFF00000000}"/>
  </bookViews>
  <sheets>
    <sheet name="Budget" sheetId="6" r:id="rId1"/>
    <sheet name="PH I - Summary " sheetId="9" state="hidden" r:id="rId2"/>
    <sheet name="PH II - Summary " sheetId="8" state="hidden" r:id="rId3"/>
    <sheet name="SR Mgmt Costs - Ph I" sheetId="36" state="hidden" r:id="rId4"/>
    <sheet name="SR Mgmt Costs - Ph II" sheetId="37" state="hidden" r:id="rId5"/>
    <sheet name="Line Item transfer" sheetId="34" state="hidden" r:id="rId6"/>
    <sheet name="Code Plus" sheetId="33" state="hidden" r:id="rId7"/>
    <sheet name="Funding Summary" sheetId="7" r:id="rId8"/>
    <sheet name="Funding Summary (find %)" sheetId="32" r:id="rId9"/>
    <sheet name="SRMC-Line Item transfer" sheetId="35" state="hidden" r:id="rId10"/>
    <sheet name="SR Mgmt Costs" sheetId="12" state="hidden" r:id="rId11"/>
    <sheet name="Mit Recon-ID#1" sheetId="39" r:id="rId12"/>
    <sheet name="Mit Recon Budget #1" sheetId="40" r:id="rId13"/>
    <sheet name="Mit Recon-ID#2" sheetId="43" r:id="rId14"/>
    <sheet name="Mit Recon Budget #2" sheetId="42" r:id="rId15"/>
    <sheet name="Mit Recon-ID#3" sheetId="44" state="hidden" r:id="rId16"/>
    <sheet name="Mit Recon Budget #3" sheetId="45" state="hidden" r:id="rId17"/>
    <sheet name="Mit Recon-ID#4" sheetId="46" state="hidden" r:id="rId18"/>
    <sheet name="Mit Recon Budget #4" sheetId="47" state="hidden" r:id="rId19"/>
    <sheet name="Mit Recon-ID#5" sheetId="48" state="hidden" r:id="rId20"/>
    <sheet name="Mit Recon Budget #5" sheetId="49" state="hidden" r:id="rId21"/>
    <sheet name="Mit Recon-ID#6" sheetId="50" state="hidden" r:id="rId22"/>
    <sheet name="Mit Recon Budget #6" sheetId="51" state="hidden" r:id="rId23"/>
    <sheet name="Mit Recon-ID#7" sheetId="52" state="hidden" r:id="rId24"/>
    <sheet name="Mit Recon Budget #7" sheetId="53" state="hidden" r:id="rId25"/>
    <sheet name="Mit Recon-ID#8" sheetId="54" state="hidden" r:id="rId26"/>
    <sheet name="Mit Recon Budget #8" sheetId="55" state="hidden" r:id="rId27"/>
    <sheet name="Mit Recon-ID#9" sheetId="56" state="hidden" r:id="rId28"/>
    <sheet name="Mit Recon Budget #9" sheetId="57" state="hidden" r:id="rId29"/>
    <sheet name="Mit Recon-ID#10" sheetId="58" state="hidden" r:id="rId30"/>
    <sheet name="Mit Recon Budget #10" sheetId="59" state="hidden" r:id="rId31"/>
    <sheet name="Mit Recon-ID#11" sheetId="60" state="hidden" r:id="rId32"/>
    <sheet name="Mit Recon Budget #11" sheetId="61" state="hidden" r:id="rId33"/>
    <sheet name="Workbook guidance" sheetId="11" r:id="rId34"/>
    <sheet name="Budget Guidance" sheetId="15" r:id="rId35"/>
    <sheet name="Mit Recon-Data" sheetId="41" state="hidden" r:id="rId36"/>
  </sheets>
  <definedNames>
    <definedName name="_xlnm._FilterDatabase" localSheetId="11" hidden="1">'Mit Recon-ID#1'!$A$4:$H$71</definedName>
    <definedName name="_xlnm._FilterDatabase" localSheetId="29" hidden="1">'Mit Recon-ID#10'!$A$4:$H$71</definedName>
    <definedName name="_xlnm._FilterDatabase" localSheetId="31" hidden="1">'Mit Recon-ID#11'!$A$4:$H$71</definedName>
    <definedName name="_xlnm._FilterDatabase" localSheetId="13" hidden="1">'Mit Recon-ID#2'!$A$4:$H$71</definedName>
    <definedName name="_xlnm._FilterDatabase" localSheetId="15" hidden="1">'Mit Recon-ID#3'!$A$4:$H$71</definedName>
    <definedName name="_xlnm._FilterDatabase" localSheetId="17" hidden="1">'Mit Recon-ID#4'!$A$4:$H$71</definedName>
    <definedName name="_xlnm._FilterDatabase" localSheetId="19" hidden="1">'Mit Recon-ID#5'!$A$4:$H$71</definedName>
    <definedName name="_xlnm._FilterDatabase" localSheetId="21" hidden="1">'Mit Recon-ID#6'!$A$4:$H$71</definedName>
    <definedName name="_xlnm._FilterDatabase" localSheetId="23" hidden="1">'Mit Recon-ID#7'!$A$4:$H$71</definedName>
    <definedName name="_xlnm._FilterDatabase" localSheetId="25" hidden="1">'Mit Recon-ID#8'!$A$4:$H$71</definedName>
    <definedName name="_xlnm._FilterDatabase" localSheetId="27" hidden="1">'Mit Recon-ID#9'!$A$4:$H$71</definedName>
    <definedName name="avpmc" localSheetId="10">'SR Mgmt Costs'!$I$8</definedName>
    <definedName name="avpmc" localSheetId="3">'SR Mgmt Costs - Ph I'!$I$8</definedName>
    <definedName name="avpmc" localSheetId="4">'SR Mgmt Costs - Ph II'!$I$8</definedName>
    <definedName name="Check157" localSheetId="10">'SR Mgmt Costs'!$B$11</definedName>
    <definedName name="Check157" localSheetId="3">'SR Mgmt Costs - Ph I'!$B$11</definedName>
    <definedName name="Check157" localSheetId="4">'SR Mgmt Costs - Ph II'!$B$11</definedName>
    <definedName name="Check158" localSheetId="10">'SR Mgmt Costs'!$B$13</definedName>
    <definedName name="Check158" localSheetId="3">'SR Mgmt Costs - Ph I'!$B$13</definedName>
    <definedName name="Check158" localSheetId="4">'SR Mgmt Costs - Ph II'!$B$13</definedName>
    <definedName name="_xlnm.Print_Area" localSheetId="0">Budget!$A$1:$F$494</definedName>
    <definedName name="_xlnm.Print_Area" localSheetId="6">'Code Plus'!$A$1:$F$75</definedName>
    <definedName name="_xlnm.Print_Area" localSheetId="7">'Funding Summary'!$A$1:$L$66</definedName>
    <definedName name="_xlnm.Print_Area" localSheetId="8">'Funding Summary (find %)'!$A$1:$L$67</definedName>
    <definedName name="_xlnm.Print_Area" localSheetId="12">'Mit Recon Budget #1'!$A$1:$F$159</definedName>
    <definedName name="_xlnm.Print_Area" localSheetId="30">'Mit Recon Budget #10'!$A$1:$F$159</definedName>
    <definedName name="_xlnm.Print_Area" localSheetId="32">'Mit Recon Budget #11'!$A$1:$F$159</definedName>
    <definedName name="_xlnm.Print_Area" localSheetId="14">'Mit Recon Budget #2'!$A$1:$F$159</definedName>
    <definedName name="_xlnm.Print_Area" localSheetId="16">'Mit Recon Budget #3'!$A$1:$F$159</definedName>
    <definedName name="_xlnm.Print_Area" localSheetId="18">'Mit Recon Budget #4'!$A$1:$F$159</definedName>
    <definedName name="_xlnm.Print_Area" localSheetId="20">'Mit Recon Budget #5'!$A$1:$F$159</definedName>
    <definedName name="_xlnm.Print_Area" localSheetId="22">'Mit Recon Budget #6'!$A$1:$F$159</definedName>
    <definedName name="_xlnm.Print_Area" localSheetId="24">'Mit Recon Budget #7'!$A$1:$F$159</definedName>
    <definedName name="_xlnm.Print_Area" localSheetId="26">'Mit Recon Budget #8'!$A$1:$F$159</definedName>
    <definedName name="_xlnm.Print_Area" localSheetId="28">'Mit Recon Budget #9'!$A$1:$F$159</definedName>
    <definedName name="_xlnm.Print_Area" localSheetId="11">'Mit Recon-ID#1'!$A$1:$N$78</definedName>
    <definedName name="_xlnm.Print_Area" localSheetId="29">'Mit Recon-ID#10'!$A$1:$N$78</definedName>
    <definedName name="_xlnm.Print_Area" localSheetId="31">'Mit Recon-ID#11'!$A$1:$N$78</definedName>
    <definedName name="_xlnm.Print_Area" localSheetId="13">'Mit Recon-ID#2'!$A$1:$N$78</definedName>
    <definedName name="_xlnm.Print_Area" localSheetId="15">'Mit Recon-ID#3'!$A$1:$N$78</definedName>
    <definedName name="_xlnm.Print_Area" localSheetId="17">'Mit Recon-ID#4'!$A$1:$N$78</definedName>
    <definedName name="_xlnm.Print_Area" localSheetId="19">'Mit Recon-ID#5'!$A$1:$N$78</definedName>
    <definedName name="_xlnm.Print_Area" localSheetId="21">'Mit Recon-ID#6'!$A$1:$N$78</definedName>
    <definedName name="_xlnm.Print_Area" localSheetId="23">'Mit Recon-ID#7'!$A$1:$N$78</definedName>
    <definedName name="_xlnm.Print_Area" localSheetId="25">'Mit Recon-ID#8'!$A$1:$N$78</definedName>
    <definedName name="_xlnm.Print_Area" localSheetId="27">'Mit Recon-ID#9'!$A$1:$N$78</definedName>
    <definedName name="_xlnm.Print_Area" localSheetId="1">'PH I - Summary '!$A$2:$L$55</definedName>
    <definedName name="_xlnm.Print_Area" localSheetId="2">'PH II - Summary '!$A$4:$L$53</definedName>
    <definedName name="_xlnm.Print_Area" localSheetId="10">'SR Mgmt Costs'!$A$1:$I$50</definedName>
    <definedName name="_xlnm.Print_Area" localSheetId="3">'SR Mgmt Costs - Ph I'!$A$1:$I$50</definedName>
    <definedName name="_xlnm.Print_Area" localSheetId="4">'SR Mgmt Costs - Ph II'!$A$1:$I$50</definedName>
    <definedName name="_xlnm.Print_Titles" localSheetId="11">'Mit Recon-ID#1'!$3:$3</definedName>
    <definedName name="_xlnm.Print_Titles" localSheetId="29">'Mit Recon-ID#10'!$3:$3</definedName>
    <definedName name="_xlnm.Print_Titles" localSheetId="31">'Mit Recon-ID#11'!$3:$3</definedName>
    <definedName name="_xlnm.Print_Titles" localSheetId="13">'Mit Recon-ID#2'!$3:$3</definedName>
    <definedName name="_xlnm.Print_Titles" localSheetId="15">'Mit Recon-ID#3'!$3:$3</definedName>
    <definedName name="_xlnm.Print_Titles" localSheetId="17">'Mit Recon-ID#4'!$3:$3</definedName>
    <definedName name="_xlnm.Print_Titles" localSheetId="19">'Mit Recon-ID#5'!$3:$3</definedName>
    <definedName name="_xlnm.Print_Titles" localSheetId="21">'Mit Recon-ID#6'!$3:$3</definedName>
    <definedName name="_xlnm.Print_Titles" localSheetId="23">'Mit Recon-ID#7'!$3:$3</definedName>
    <definedName name="_xlnm.Print_Titles" localSheetId="25">'Mit Recon-ID#8'!$3:$3</definedName>
    <definedName name="_xlnm.Print_Titles" localSheetId="27">'Mit Recon-ID#9'!$3:$3</definedName>
    <definedName name="reqpmc" localSheetId="11">#REF!</definedName>
    <definedName name="reqpmc" localSheetId="29">#REF!</definedName>
    <definedName name="reqpmc" localSheetId="31">#REF!</definedName>
    <definedName name="reqpmc" localSheetId="13">#REF!</definedName>
    <definedName name="reqpmc" localSheetId="15">#REF!</definedName>
    <definedName name="reqpmc" localSheetId="17">#REF!</definedName>
    <definedName name="reqpmc" localSheetId="19">#REF!</definedName>
    <definedName name="reqpmc" localSheetId="21">#REF!</definedName>
    <definedName name="reqpmc" localSheetId="23">#REF!</definedName>
    <definedName name="reqpmc" localSheetId="25">#REF!</definedName>
    <definedName name="reqpmc" localSheetId="27">#REF!</definedName>
    <definedName name="reqpmc" localSheetId="10">'SR Mgmt Costs'!$I$45</definedName>
    <definedName name="reqpmc" localSheetId="3">'SR Mgmt Costs - Ph I'!$I$45</definedName>
    <definedName name="reqpmc" localSheetId="4">'SR Mgmt Costs - Ph II'!$I$45</definedName>
    <definedName name="reqpmc">#REF!</definedName>
    <definedName name="Text525" localSheetId="10">'SR Mgmt Costs'!$B$16</definedName>
    <definedName name="Text525" localSheetId="3">'SR Mgmt Costs - Ph I'!$B$16</definedName>
    <definedName name="Text525" localSheetId="4">'SR Mgmt Costs - Ph II'!$B$16</definedName>
    <definedName name="Text526" localSheetId="10">'SR Mgmt Costs'!$B$28</definedName>
    <definedName name="Text526" localSheetId="3">'SR Mgmt Costs - Ph I'!$B$28</definedName>
    <definedName name="Text526" localSheetId="4">'SR Mgmt Costs - Ph II'!$B$28</definedName>
    <definedName name="Text527" localSheetId="10">'SR Mgmt Costs'!#REF!</definedName>
    <definedName name="Text527" localSheetId="3">'SR Mgmt Costs - Ph I'!#REF!</definedName>
    <definedName name="Text527" localSheetId="4">'SR Mgmt Costs - Ph II'!#REF!</definedName>
    <definedName name="Text528" localSheetId="10">'SR Mgmt Costs'!#REF!</definedName>
    <definedName name="Text528" localSheetId="3">'SR Mgmt Costs - Ph I'!#REF!</definedName>
    <definedName name="Text528" localSheetId="4">'SR Mgmt Costs - Ph II'!#REF!</definedName>
    <definedName name="Text529" localSheetId="10">'SR Mgmt Costs'!#REF!</definedName>
    <definedName name="Text529" localSheetId="3">'SR Mgmt Costs - Ph I'!#REF!</definedName>
    <definedName name="Text529" localSheetId="4">'SR Mgmt Costs - Ph II'!#REF!</definedName>
    <definedName name="Text530" localSheetId="10">'SR Mgmt Costs'!#REF!</definedName>
    <definedName name="Text530" localSheetId="3">'SR Mgmt Costs - Ph I'!#REF!</definedName>
    <definedName name="Text530" localSheetId="4">'SR Mgmt Costs - Ph II'!#REF!</definedName>
    <definedName name="Text531" localSheetId="10">'SR Mgmt Costs'!$G$16</definedName>
    <definedName name="Text531" localSheetId="3">'SR Mgmt Costs - Ph I'!$G$16</definedName>
    <definedName name="Text531" localSheetId="4">'SR Mgmt Costs - Ph II'!$G$16</definedName>
    <definedName name="Text532" localSheetId="10">'SR Mgmt Costs'!$G$28</definedName>
    <definedName name="Text532" localSheetId="3">'SR Mgmt Costs - Ph I'!$G$28</definedName>
    <definedName name="Text532" localSheetId="4">'SR Mgmt Costs - Ph II'!$G$28</definedName>
    <definedName name="Text533" localSheetId="10">'SR Mgmt Costs'!#REF!</definedName>
    <definedName name="Text533" localSheetId="3">'SR Mgmt Costs - Ph I'!#REF!</definedName>
    <definedName name="Text533" localSheetId="4">'SR Mgmt Costs - Ph II'!#REF!</definedName>
    <definedName name="Text534" localSheetId="10">'SR Mgmt Costs'!#REF!</definedName>
    <definedName name="Text534" localSheetId="3">'SR Mgmt Costs - Ph I'!#REF!</definedName>
    <definedName name="Text534" localSheetId="4">'SR Mgmt Costs - Ph II'!#REF!</definedName>
    <definedName name="Text535" localSheetId="10">'SR Mgmt Costs'!#REF!</definedName>
    <definedName name="Text535" localSheetId="3">'SR Mgmt Costs - Ph I'!#REF!</definedName>
    <definedName name="Text535" localSheetId="4">'SR Mgmt Costs - Ph II'!#REF!</definedName>
    <definedName name="Text536" localSheetId="10">'SR Mgmt Costs'!#REF!</definedName>
    <definedName name="Text536" localSheetId="3">'SR Mgmt Costs - Ph I'!#REF!</definedName>
    <definedName name="Text536" localSheetId="4">'SR Mgmt Costs - Ph II'!#REF!</definedName>
    <definedName name="Text537" localSheetId="10">'SR Mgmt Costs'!#REF!</definedName>
    <definedName name="Text537" localSheetId="3">'SR Mgmt Costs - Ph I'!#REF!</definedName>
    <definedName name="Text537" localSheetId="4">'SR Mgmt Costs - Ph II'!#REF!</definedName>
    <definedName name="Text538" localSheetId="10">'SR Mgmt Costs'!#REF!</definedName>
    <definedName name="Text538" localSheetId="3">'SR Mgmt Costs - Ph I'!#REF!</definedName>
    <definedName name="Text538" localSheetId="4">'SR Mgmt Costs - Ph II'!#REF!</definedName>
    <definedName name="Text539" localSheetId="10">'SR Mgmt Costs'!#REF!</definedName>
    <definedName name="Text539" localSheetId="3">'SR Mgmt Costs - Ph I'!#REF!</definedName>
    <definedName name="Text539" localSheetId="4">'SR Mgmt Costs - Ph II'!#REF!</definedName>
    <definedName name="Text540" localSheetId="10">'SR Mgmt Costs'!#REF!</definedName>
    <definedName name="Text540" localSheetId="3">'SR Mgmt Costs - Ph I'!#REF!</definedName>
    <definedName name="Text540" localSheetId="4">'SR Mgmt Costs - Ph II'!#REF!</definedName>
    <definedName name="Text541" localSheetId="10">'SR Mgmt Costs'!$H$28</definedName>
    <definedName name="Text541" localSheetId="3">'SR Mgmt Costs - Ph I'!$H$28</definedName>
    <definedName name="Text541" localSheetId="4">'SR Mgmt Costs - Ph II'!$H$28</definedName>
    <definedName name="Text542" localSheetId="10">'SR Mgmt Costs'!$H$16</definedName>
    <definedName name="Text542" localSheetId="3">'SR Mgmt Costs - Ph I'!$H$16</definedName>
    <definedName name="Text542" localSheetId="4">'SR Mgmt Costs - Ph II'!$H$16</definedName>
    <definedName name="Text543" localSheetId="10">'SR Mgmt Costs'!$I$16</definedName>
    <definedName name="Text543" localSheetId="3">'SR Mgmt Costs - Ph I'!$I$16</definedName>
    <definedName name="Text543" localSheetId="4">'SR Mgmt Costs - Ph II'!$I$16</definedName>
    <definedName name="Text544" localSheetId="10">'SR Mgmt Costs'!$I$28</definedName>
    <definedName name="Text544" localSheetId="3">'SR Mgmt Costs - Ph I'!$I$28</definedName>
    <definedName name="Text544" localSheetId="4">'SR Mgmt Costs - Ph II'!$I$28</definedName>
    <definedName name="Text545" localSheetId="10">'SR Mgmt Costs'!#REF!</definedName>
    <definedName name="Text545" localSheetId="3">'SR Mgmt Costs - Ph I'!#REF!</definedName>
    <definedName name="Text545" localSheetId="4">'SR Mgmt Costs - Ph II'!#REF!</definedName>
    <definedName name="Text546" localSheetId="10">'SR Mgmt Costs'!#REF!</definedName>
    <definedName name="Text546" localSheetId="3">'SR Mgmt Costs - Ph I'!#REF!</definedName>
    <definedName name="Text546" localSheetId="4">'SR Mgmt Costs - Ph II'!#REF!</definedName>
    <definedName name="Text547" localSheetId="10">'SR Mgmt Costs'!#REF!</definedName>
    <definedName name="Text547" localSheetId="3">'SR Mgmt Costs - Ph I'!#REF!</definedName>
    <definedName name="Text547" localSheetId="4">'SR Mgmt Costs - Ph II'!#REF!</definedName>
    <definedName name="Text548" localSheetId="10">'SR Mgmt Costs'!#REF!</definedName>
    <definedName name="Text548" localSheetId="3">'SR Mgmt Costs - Ph I'!#REF!</definedName>
    <definedName name="Text548" localSheetId="4">'SR Mgmt Costs - Ph II'!#REF!</definedName>
    <definedName name="Text56" localSheetId="0">Budget!$B$16</definedName>
    <definedName name="Text56" localSheetId="7">'Funding Summary'!#REF!</definedName>
    <definedName name="Text56" localSheetId="8">'Funding Summary (find %)'!#REF!</definedName>
    <definedName name="Text56" localSheetId="12">'Mit Recon Budget #1'!$B$16</definedName>
    <definedName name="Text56" localSheetId="30">'Mit Recon Budget #10'!$B$16</definedName>
    <definedName name="Text56" localSheetId="32">'Mit Recon Budget #11'!$B$16</definedName>
    <definedName name="Text56" localSheetId="14">'Mit Recon Budget #2'!$B$16</definedName>
    <definedName name="Text56" localSheetId="16">'Mit Recon Budget #3'!$B$16</definedName>
    <definedName name="Text56" localSheetId="18">'Mit Recon Budget #4'!$B$16</definedName>
    <definedName name="Text56" localSheetId="20">'Mit Recon Budget #5'!$B$16</definedName>
    <definedName name="Text56" localSheetId="22">'Mit Recon Budget #6'!$B$16</definedName>
    <definedName name="Text56" localSheetId="24">'Mit Recon Budget #7'!$B$16</definedName>
    <definedName name="Text56" localSheetId="26">'Mit Recon Budget #8'!$B$16</definedName>
    <definedName name="Text56" localSheetId="28">'Mit Recon Budget #9'!$B$16</definedName>
    <definedName name="Text56" localSheetId="1">'PH I - Summary '!#REF!</definedName>
    <definedName name="Text56" localSheetId="2">'PH II - Summary '!#REF!</definedName>
    <definedName name="Text57" localSheetId="0">Budget!$C$16</definedName>
    <definedName name="Text57" localSheetId="7">'Funding Summary'!#REF!</definedName>
    <definedName name="Text57" localSheetId="8">'Funding Summary (find %)'!#REF!</definedName>
    <definedName name="Text57" localSheetId="12">'Mit Recon Budget #1'!$C$16</definedName>
    <definedName name="Text57" localSheetId="30">'Mit Recon Budget #10'!$C$16</definedName>
    <definedName name="Text57" localSheetId="32">'Mit Recon Budget #11'!$C$16</definedName>
    <definedName name="Text57" localSheetId="14">'Mit Recon Budget #2'!$C$16</definedName>
    <definedName name="Text57" localSheetId="16">'Mit Recon Budget #3'!$C$16</definedName>
    <definedName name="Text57" localSheetId="18">'Mit Recon Budget #4'!$C$16</definedName>
    <definedName name="Text57" localSheetId="20">'Mit Recon Budget #5'!$C$16</definedName>
    <definedName name="Text57" localSheetId="22">'Mit Recon Budget #6'!$C$16</definedName>
    <definedName name="Text57" localSheetId="24">'Mit Recon Budget #7'!$C$16</definedName>
    <definedName name="Text57" localSheetId="26">'Mit Recon Budget #8'!$C$16</definedName>
    <definedName name="Text57" localSheetId="28">'Mit Recon Budget #9'!$C$16</definedName>
    <definedName name="Text57" localSheetId="1">'PH I - Summary '!#REF!</definedName>
    <definedName name="Text57" localSheetId="2">'PH II - Summary '!#REF!</definedName>
    <definedName name="Text61" localSheetId="0">Budget!#REF!</definedName>
    <definedName name="Text61" localSheetId="7">'Funding Summary'!#REF!</definedName>
    <definedName name="Text61" localSheetId="8">'Funding Summary (find %)'!#REF!</definedName>
    <definedName name="Text61" localSheetId="12">'Mit Recon Budget #1'!#REF!</definedName>
    <definedName name="Text61" localSheetId="30">'Mit Recon Budget #10'!#REF!</definedName>
    <definedName name="Text61" localSheetId="32">'Mit Recon Budget #11'!#REF!</definedName>
    <definedName name="Text61" localSheetId="14">'Mit Recon Budget #2'!#REF!</definedName>
    <definedName name="Text61" localSheetId="16">'Mit Recon Budget #3'!#REF!</definedName>
    <definedName name="Text61" localSheetId="18">'Mit Recon Budget #4'!#REF!</definedName>
    <definedName name="Text61" localSheetId="20">'Mit Recon Budget #5'!#REF!</definedName>
    <definedName name="Text61" localSheetId="22">'Mit Recon Budget #6'!#REF!</definedName>
    <definedName name="Text61" localSheetId="24">'Mit Recon Budget #7'!#REF!</definedName>
    <definedName name="Text61" localSheetId="26">'Mit Recon Budget #8'!#REF!</definedName>
    <definedName name="Text61" localSheetId="28">'Mit Recon Budget #9'!#REF!</definedName>
    <definedName name="Text61" localSheetId="1">'PH I - Summary '!#REF!</definedName>
    <definedName name="Text61" localSheetId="2">'PH II - Summary '!#REF!</definedName>
    <definedName name="Text62" localSheetId="0">Budget!#REF!</definedName>
    <definedName name="Text62" localSheetId="7">'Funding Summary'!#REF!</definedName>
    <definedName name="Text62" localSheetId="8">'Funding Summary (find %)'!#REF!</definedName>
    <definedName name="Text62" localSheetId="12">'Mit Recon Budget #1'!#REF!</definedName>
    <definedName name="Text62" localSheetId="30">'Mit Recon Budget #10'!#REF!</definedName>
    <definedName name="Text62" localSheetId="32">'Mit Recon Budget #11'!#REF!</definedName>
    <definedName name="Text62" localSheetId="14">'Mit Recon Budget #2'!#REF!</definedName>
    <definedName name="Text62" localSheetId="16">'Mit Recon Budget #3'!#REF!</definedName>
    <definedName name="Text62" localSheetId="18">'Mit Recon Budget #4'!#REF!</definedName>
    <definedName name="Text62" localSheetId="20">'Mit Recon Budget #5'!#REF!</definedName>
    <definedName name="Text62" localSheetId="22">'Mit Recon Budget #6'!#REF!</definedName>
    <definedName name="Text62" localSheetId="24">'Mit Recon Budget #7'!#REF!</definedName>
    <definedName name="Text62" localSheetId="26">'Mit Recon Budget #8'!#REF!</definedName>
    <definedName name="Text62" localSheetId="28">'Mit Recon Budget #9'!#REF!</definedName>
    <definedName name="Text62" localSheetId="1">'PH I - Summary '!#REF!</definedName>
    <definedName name="Text62" localSheetId="2">'PH II - Summary '!#REF!</definedName>
    <definedName name="Text66" localSheetId="0">Budget!#REF!</definedName>
    <definedName name="Text66" localSheetId="7">'Funding Summary'!#REF!</definedName>
    <definedName name="Text66" localSheetId="8">'Funding Summary (find %)'!#REF!</definedName>
    <definedName name="Text66" localSheetId="12">'Mit Recon Budget #1'!#REF!</definedName>
    <definedName name="Text66" localSheetId="30">'Mit Recon Budget #10'!#REF!</definedName>
    <definedName name="Text66" localSheetId="32">'Mit Recon Budget #11'!#REF!</definedName>
    <definedName name="Text66" localSheetId="14">'Mit Recon Budget #2'!#REF!</definedName>
    <definedName name="Text66" localSheetId="16">'Mit Recon Budget #3'!#REF!</definedName>
    <definedName name="Text66" localSheetId="18">'Mit Recon Budget #4'!#REF!</definedName>
    <definedName name="Text66" localSheetId="20">'Mit Recon Budget #5'!#REF!</definedName>
    <definedName name="Text66" localSheetId="22">'Mit Recon Budget #6'!#REF!</definedName>
    <definedName name="Text66" localSheetId="24">'Mit Recon Budget #7'!#REF!</definedName>
    <definedName name="Text66" localSheetId="26">'Mit Recon Budget #8'!#REF!</definedName>
    <definedName name="Text66" localSheetId="28">'Mit Recon Budget #9'!#REF!</definedName>
    <definedName name="Text66" localSheetId="1">'PH I - Summary '!#REF!</definedName>
    <definedName name="Text66" localSheetId="2">'PH II - Summary '!#REF!</definedName>
    <definedName name="Text67" localSheetId="0">Budget!#REF!</definedName>
    <definedName name="Text67" localSheetId="7">'Funding Summary'!#REF!</definedName>
    <definedName name="Text67" localSheetId="8">'Funding Summary (find %)'!#REF!</definedName>
    <definedName name="Text67" localSheetId="12">'Mit Recon Budget #1'!#REF!</definedName>
    <definedName name="Text67" localSheetId="30">'Mit Recon Budget #10'!#REF!</definedName>
    <definedName name="Text67" localSheetId="32">'Mit Recon Budget #11'!#REF!</definedName>
    <definedName name="Text67" localSheetId="14">'Mit Recon Budget #2'!#REF!</definedName>
    <definedName name="Text67" localSheetId="16">'Mit Recon Budget #3'!#REF!</definedName>
    <definedName name="Text67" localSheetId="18">'Mit Recon Budget #4'!#REF!</definedName>
    <definedName name="Text67" localSheetId="20">'Mit Recon Budget #5'!#REF!</definedName>
    <definedName name="Text67" localSheetId="22">'Mit Recon Budget #6'!#REF!</definedName>
    <definedName name="Text67" localSheetId="24">'Mit Recon Budget #7'!#REF!</definedName>
    <definedName name="Text67" localSheetId="26">'Mit Recon Budget #8'!#REF!</definedName>
    <definedName name="Text67" localSheetId="28">'Mit Recon Budget #9'!#REF!</definedName>
    <definedName name="Text67" localSheetId="1">'PH I - Summary '!#REF!</definedName>
    <definedName name="Text67" localSheetId="2">'PH II - Summary '!#REF!</definedName>
    <definedName name="Text71" localSheetId="0">Budget!#REF!</definedName>
    <definedName name="Text71" localSheetId="7">'Funding Summary'!#REF!</definedName>
    <definedName name="Text71" localSheetId="8">'Funding Summary (find %)'!#REF!</definedName>
    <definedName name="Text71" localSheetId="12">'Mit Recon Budget #1'!#REF!</definedName>
    <definedName name="Text71" localSheetId="30">'Mit Recon Budget #10'!#REF!</definedName>
    <definedName name="Text71" localSheetId="32">'Mit Recon Budget #11'!#REF!</definedName>
    <definedName name="Text71" localSheetId="14">'Mit Recon Budget #2'!#REF!</definedName>
    <definedName name="Text71" localSheetId="16">'Mit Recon Budget #3'!#REF!</definedName>
    <definedName name="Text71" localSheetId="18">'Mit Recon Budget #4'!#REF!</definedName>
    <definedName name="Text71" localSheetId="20">'Mit Recon Budget #5'!#REF!</definedName>
    <definedName name="Text71" localSheetId="22">'Mit Recon Budget #6'!#REF!</definedName>
    <definedName name="Text71" localSheetId="24">'Mit Recon Budget #7'!#REF!</definedName>
    <definedName name="Text71" localSheetId="26">'Mit Recon Budget #8'!#REF!</definedName>
    <definedName name="Text71" localSheetId="28">'Mit Recon Budget #9'!#REF!</definedName>
    <definedName name="Text71" localSheetId="1">'PH I - Summary '!#REF!</definedName>
    <definedName name="Text71" localSheetId="2">'PH II - Summary '!#REF!</definedName>
    <definedName name="Text72" localSheetId="0">Budget!#REF!</definedName>
    <definedName name="Text72" localSheetId="7">'Funding Summary'!#REF!</definedName>
    <definedName name="Text72" localSheetId="8">'Funding Summary (find %)'!#REF!</definedName>
    <definedName name="Text72" localSheetId="12">'Mit Recon Budget #1'!#REF!</definedName>
    <definedName name="Text72" localSheetId="30">'Mit Recon Budget #10'!#REF!</definedName>
    <definedName name="Text72" localSheetId="32">'Mit Recon Budget #11'!#REF!</definedName>
    <definedName name="Text72" localSheetId="14">'Mit Recon Budget #2'!#REF!</definedName>
    <definedName name="Text72" localSheetId="16">'Mit Recon Budget #3'!#REF!</definedName>
    <definedName name="Text72" localSheetId="18">'Mit Recon Budget #4'!#REF!</definedName>
    <definedName name="Text72" localSheetId="20">'Mit Recon Budget #5'!#REF!</definedName>
    <definedName name="Text72" localSheetId="22">'Mit Recon Budget #6'!#REF!</definedName>
    <definedName name="Text72" localSheetId="24">'Mit Recon Budget #7'!#REF!</definedName>
    <definedName name="Text72" localSheetId="26">'Mit Recon Budget #8'!#REF!</definedName>
    <definedName name="Text72" localSheetId="28">'Mit Recon Budget #9'!#REF!</definedName>
    <definedName name="Text72" localSheetId="1">'PH I - Summary '!#REF!</definedName>
    <definedName name="Text72" localSheetId="2">'PH II - Summary '!#REF!</definedName>
    <definedName name="Text76" localSheetId="0">Budget!$B$18</definedName>
    <definedName name="Text76" localSheetId="7">'Funding Summary'!#REF!</definedName>
    <definedName name="Text76" localSheetId="8">'Funding Summary (find %)'!#REF!</definedName>
    <definedName name="Text76" localSheetId="12">'Mit Recon Budget #1'!$B$18</definedName>
    <definedName name="Text76" localSheetId="30">'Mit Recon Budget #10'!$B$18</definedName>
    <definedName name="Text76" localSheetId="32">'Mit Recon Budget #11'!$B$18</definedName>
    <definedName name="Text76" localSheetId="14">'Mit Recon Budget #2'!$B$18</definedName>
    <definedName name="Text76" localSheetId="16">'Mit Recon Budget #3'!$B$18</definedName>
    <definedName name="Text76" localSheetId="18">'Mit Recon Budget #4'!$B$18</definedName>
    <definedName name="Text76" localSheetId="20">'Mit Recon Budget #5'!$B$18</definedName>
    <definedName name="Text76" localSheetId="22">'Mit Recon Budget #6'!$B$18</definedName>
    <definedName name="Text76" localSheetId="24">'Mit Recon Budget #7'!$B$18</definedName>
    <definedName name="Text76" localSheetId="26">'Mit Recon Budget #8'!$B$18</definedName>
    <definedName name="Text76" localSheetId="28">'Mit Recon Budget #9'!$B$18</definedName>
    <definedName name="Text76" localSheetId="1">'PH I - Summary '!#REF!</definedName>
    <definedName name="Text76" localSheetId="2">'PH II - Summary '!#REF!</definedName>
    <definedName name="Text77" localSheetId="0">Budget!$C$18</definedName>
    <definedName name="Text77" localSheetId="7">'Funding Summary'!#REF!</definedName>
    <definedName name="Text77" localSheetId="8">'Funding Summary (find %)'!#REF!</definedName>
    <definedName name="Text77" localSheetId="12">'Mit Recon Budget #1'!$C$18</definedName>
    <definedName name="Text77" localSheetId="30">'Mit Recon Budget #10'!$C$18</definedName>
    <definedName name="Text77" localSheetId="32">'Mit Recon Budget #11'!$C$18</definedName>
    <definedName name="Text77" localSheetId="14">'Mit Recon Budget #2'!$C$18</definedName>
    <definedName name="Text77" localSheetId="16">'Mit Recon Budget #3'!$C$18</definedName>
    <definedName name="Text77" localSheetId="18">'Mit Recon Budget #4'!$C$18</definedName>
    <definedName name="Text77" localSheetId="20">'Mit Recon Budget #5'!$C$18</definedName>
    <definedName name="Text77" localSheetId="22">'Mit Recon Budget #6'!$C$18</definedName>
    <definedName name="Text77" localSheetId="24">'Mit Recon Budget #7'!$C$18</definedName>
    <definedName name="Text77" localSheetId="26">'Mit Recon Budget #8'!$C$18</definedName>
    <definedName name="Text77" localSheetId="28">'Mit Recon Budget #9'!$C$18</definedName>
    <definedName name="Text77" localSheetId="1">'PH I - Summary '!#REF!</definedName>
    <definedName name="Text77" localSheetId="2">'PH II - Summary '!#REF!</definedName>
    <definedName name="Text81" localSheetId="0">Budget!$B$311</definedName>
    <definedName name="Text81" localSheetId="7">'Funding Summary'!#REF!</definedName>
    <definedName name="Text81" localSheetId="8">'Funding Summary (find %)'!#REF!</definedName>
    <definedName name="Text81" localSheetId="12">'Mit Recon Budget #1'!$B$61</definedName>
    <definedName name="Text81" localSheetId="30">'Mit Recon Budget #10'!$B$61</definedName>
    <definedName name="Text81" localSheetId="32">'Mit Recon Budget #11'!$B$61</definedName>
    <definedName name="Text81" localSheetId="14">'Mit Recon Budget #2'!$B$61</definedName>
    <definedName name="Text81" localSheetId="16">'Mit Recon Budget #3'!$B$61</definedName>
    <definedName name="Text81" localSheetId="18">'Mit Recon Budget #4'!$B$61</definedName>
    <definedName name="Text81" localSheetId="20">'Mit Recon Budget #5'!$B$61</definedName>
    <definedName name="Text81" localSheetId="22">'Mit Recon Budget #6'!$B$61</definedName>
    <definedName name="Text81" localSheetId="24">'Mit Recon Budget #7'!$B$61</definedName>
    <definedName name="Text81" localSheetId="26">'Mit Recon Budget #8'!$B$61</definedName>
    <definedName name="Text81" localSheetId="28">'Mit Recon Budget #9'!$B$61</definedName>
    <definedName name="Text81" localSheetId="1">'PH I - Summary '!#REF!</definedName>
    <definedName name="Text81" localSheetId="2">'PH II - Summary '!#REF!</definedName>
    <definedName name="Text82" localSheetId="0">Budget!$C$311</definedName>
    <definedName name="Text82" localSheetId="7">'Funding Summary'!#REF!</definedName>
    <definedName name="Text82" localSheetId="8">'Funding Summary (find %)'!#REF!</definedName>
    <definedName name="Text82" localSheetId="12">'Mit Recon Budget #1'!$C$61</definedName>
    <definedName name="Text82" localSheetId="30">'Mit Recon Budget #10'!$C$61</definedName>
    <definedName name="Text82" localSheetId="32">'Mit Recon Budget #11'!$C$61</definedName>
    <definedName name="Text82" localSheetId="14">'Mit Recon Budget #2'!$C$61</definedName>
    <definedName name="Text82" localSheetId="16">'Mit Recon Budget #3'!$C$61</definedName>
    <definedName name="Text82" localSheetId="18">'Mit Recon Budget #4'!$C$61</definedName>
    <definedName name="Text82" localSheetId="20">'Mit Recon Budget #5'!$C$61</definedName>
    <definedName name="Text82" localSheetId="22">'Mit Recon Budget #6'!$C$61</definedName>
    <definedName name="Text82" localSheetId="24">'Mit Recon Budget #7'!$C$61</definedName>
    <definedName name="Text82" localSheetId="26">'Mit Recon Budget #8'!$C$61</definedName>
    <definedName name="Text82" localSheetId="28">'Mit Recon Budget #9'!$C$61</definedName>
    <definedName name="Text82" localSheetId="1">'PH I - Summary '!#REF!</definedName>
    <definedName name="Text82" localSheetId="2">'PH II - Summary '!#REF!</definedName>
    <definedName name="Text86" localSheetId="0">Budget!#REF!</definedName>
    <definedName name="Text86" localSheetId="7">'Funding Summary'!#REF!</definedName>
    <definedName name="Text86" localSheetId="8">'Funding Summary (find %)'!#REF!</definedName>
    <definedName name="Text86" localSheetId="12">'Mit Recon Budget #1'!#REF!</definedName>
    <definedName name="Text86" localSheetId="30">'Mit Recon Budget #10'!#REF!</definedName>
    <definedName name="Text86" localSheetId="32">'Mit Recon Budget #11'!#REF!</definedName>
    <definedName name="Text86" localSheetId="14">'Mit Recon Budget #2'!#REF!</definedName>
    <definedName name="Text86" localSheetId="16">'Mit Recon Budget #3'!#REF!</definedName>
    <definedName name="Text86" localSheetId="18">'Mit Recon Budget #4'!#REF!</definedName>
    <definedName name="Text86" localSheetId="20">'Mit Recon Budget #5'!#REF!</definedName>
    <definedName name="Text86" localSheetId="22">'Mit Recon Budget #6'!#REF!</definedName>
    <definedName name="Text86" localSheetId="24">'Mit Recon Budget #7'!#REF!</definedName>
    <definedName name="Text86" localSheetId="26">'Mit Recon Budget #8'!#REF!</definedName>
    <definedName name="Text86" localSheetId="28">'Mit Recon Budget #9'!#REF!</definedName>
    <definedName name="Text86" localSheetId="1">'PH I - Summary '!#REF!</definedName>
    <definedName name="Text86" localSheetId="2">'PH II - Summary '!#REF!</definedName>
    <definedName name="Text87" localSheetId="0">Budget!#REF!</definedName>
    <definedName name="Text87" localSheetId="7">'Funding Summary'!#REF!</definedName>
    <definedName name="Text87" localSheetId="8">'Funding Summary (find %)'!#REF!</definedName>
    <definedName name="Text87" localSheetId="12">'Mit Recon Budget #1'!#REF!</definedName>
    <definedName name="Text87" localSheetId="30">'Mit Recon Budget #10'!#REF!</definedName>
    <definedName name="Text87" localSheetId="32">'Mit Recon Budget #11'!#REF!</definedName>
    <definedName name="Text87" localSheetId="14">'Mit Recon Budget #2'!#REF!</definedName>
    <definedName name="Text87" localSheetId="16">'Mit Recon Budget #3'!#REF!</definedName>
    <definedName name="Text87" localSheetId="18">'Mit Recon Budget #4'!#REF!</definedName>
    <definedName name="Text87" localSheetId="20">'Mit Recon Budget #5'!#REF!</definedName>
    <definedName name="Text87" localSheetId="22">'Mit Recon Budget #6'!#REF!</definedName>
    <definedName name="Text87" localSheetId="24">'Mit Recon Budget #7'!#REF!</definedName>
    <definedName name="Text87" localSheetId="26">'Mit Recon Budget #8'!#REF!</definedName>
    <definedName name="Text87" localSheetId="28">'Mit Recon Budget #9'!#REF!</definedName>
    <definedName name="Text87" localSheetId="1">'PH I - Summary '!#REF!</definedName>
    <definedName name="Text87" localSheetId="2">'PH II - Summary '!#REF!</definedName>
    <definedName name="Text88" localSheetId="0">Budget!$B$426</definedName>
    <definedName name="Text88" localSheetId="7">'Funding Summary'!#REF!</definedName>
    <definedName name="Text88" localSheetId="8">'Funding Summary (find %)'!#REF!</definedName>
    <definedName name="Text88" localSheetId="12">'Mit Recon Budget #1'!$B$111</definedName>
    <definedName name="Text88" localSheetId="30">'Mit Recon Budget #10'!$B$111</definedName>
    <definedName name="Text88" localSheetId="32">'Mit Recon Budget #11'!$B$111</definedName>
    <definedName name="Text88" localSheetId="14">'Mit Recon Budget #2'!$B$111</definedName>
    <definedName name="Text88" localSheetId="16">'Mit Recon Budget #3'!$B$111</definedName>
    <definedName name="Text88" localSheetId="18">'Mit Recon Budget #4'!$B$111</definedName>
    <definedName name="Text88" localSheetId="20">'Mit Recon Budget #5'!$B$111</definedName>
    <definedName name="Text88" localSheetId="22">'Mit Recon Budget #6'!$B$111</definedName>
    <definedName name="Text88" localSheetId="24">'Mit Recon Budget #7'!$B$111</definedName>
    <definedName name="Text88" localSheetId="26">'Mit Recon Budget #8'!$B$111</definedName>
    <definedName name="Text88" localSheetId="28">'Mit Recon Budget #9'!$B$111</definedName>
    <definedName name="Text88" localSheetId="1">'PH I - Summary '!#REF!</definedName>
    <definedName name="Text88" localSheetId="2">'PH II - Summary '!#REF!</definedName>
    <definedName name="Text89" localSheetId="0">Budget!#REF!</definedName>
    <definedName name="Text89" localSheetId="7">'Funding Summary'!#REF!</definedName>
    <definedName name="Text89" localSheetId="8">'Funding Summary (find %)'!#REF!</definedName>
    <definedName name="Text89" localSheetId="12">'Mit Recon Budget #1'!#REF!</definedName>
    <definedName name="Text89" localSheetId="30">'Mit Recon Budget #10'!#REF!</definedName>
    <definedName name="Text89" localSheetId="32">'Mit Recon Budget #11'!#REF!</definedName>
    <definedName name="Text89" localSheetId="14">'Mit Recon Budget #2'!#REF!</definedName>
    <definedName name="Text89" localSheetId="16">'Mit Recon Budget #3'!#REF!</definedName>
    <definedName name="Text89" localSheetId="18">'Mit Recon Budget #4'!#REF!</definedName>
    <definedName name="Text89" localSheetId="20">'Mit Recon Budget #5'!#REF!</definedName>
    <definedName name="Text89" localSheetId="22">'Mit Recon Budget #6'!#REF!</definedName>
    <definedName name="Text89" localSheetId="24">'Mit Recon Budget #7'!#REF!</definedName>
    <definedName name="Text89" localSheetId="26">'Mit Recon Budget #8'!#REF!</definedName>
    <definedName name="Text89" localSheetId="28">'Mit Recon Budget #9'!#REF!</definedName>
    <definedName name="Text89" localSheetId="1">'PH I - Summary '!#REF!</definedName>
    <definedName name="Text89" localSheetId="2">'PH II - Summary '!#REF!</definedName>
    <definedName name="Text90" localSheetId="0">Budget!#REF!</definedName>
    <definedName name="Text90" localSheetId="7">'Funding Summary'!#REF!</definedName>
    <definedName name="Text90" localSheetId="8">'Funding Summary (find %)'!#REF!</definedName>
    <definedName name="Text90" localSheetId="12">'Mit Recon Budget #1'!#REF!</definedName>
    <definedName name="Text90" localSheetId="30">'Mit Recon Budget #10'!#REF!</definedName>
    <definedName name="Text90" localSheetId="32">'Mit Recon Budget #11'!#REF!</definedName>
    <definedName name="Text90" localSheetId="14">'Mit Recon Budget #2'!#REF!</definedName>
    <definedName name="Text90" localSheetId="16">'Mit Recon Budget #3'!#REF!</definedName>
    <definedName name="Text90" localSheetId="18">'Mit Recon Budget #4'!#REF!</definedName>
    <definedName name="Text90" localSheetId="20">'Mit Recon Budget #5'!#REF!</definedName>
    <definedName name="Text90" localSheetId="22">'Mit Recon Budget #6'!#REF!</definedName>
    <definedName name="Text90" localSheetId="24">'Mit Recon Budget #7'!#REF!</definedName>
    <definedName name="Text90" localSheetId="26">'Mit Recon Budget #8'!#REF!</definedName>
    <definedName name="Text90" localSheetId="28">'Mit Recon Budget #9'!#REF!</definedName>
    <definedName name="Text90" localSheetId="1">'PH I - Summary '!#REF!</definedName>
    <definedName name="Text90" localSheetId="2">'PH II - Summary '!#REF!</definedName>
    <definedName name="Text91" localSheetId="0">Budget!#REF!</definedName>
    <definedName name="Text91" localSheetId="7">'Funding Summary'!#REF!</definedName>
    <definedName name="Text91" localSheetId="8">'Funding Summary (find %)'!#REF!</definedName>
    <definedName name="Text91" localSheetId="12">'Mit Recon Budget #1'!#REF!</definedName>
    <definedName name="Text91" localSheetId="30">'Mit Recon Budget #10'!#REF!</definedName>
    <definedName name="Text91" localSheetId="32">'Mit Recon Budget #11'!#REF!</definedName>
    <definedName name="Text91" localSheetId="14">'Mit Recon Budget #2'!#REF!</definedName>
    <definedName name="Text91" localSheetId="16">'Mit Recon Budget #3'!#REF!</definedName>
    <definedName name="Text91" localSheetId="18">'Mit Recon Budget #4'!#REF!</definedName>
    <definedName name="Text91" localSheetId="20">'Mit Recon Budget #5'!#REF!</definedName>
    <definedName name="Text91" localSheetId="22">'Mit Recon Budget #6'!#REF!</definedName>
    <definedName name="Text91" localSheetId="24">'Mit Recon Budget #7'!#REF!</definedName>
    <definedName name="Text91" localSheetId="26">'Mit Recon Budget #8'!#REF!</definedName>
    <definedName name="Text91" localSheetId="28">'Mit Recon Budget #9'!#REF!</definedName>
    <definedName name="Text91" localSheetId="1">'PH I - Summary '!#REF!</definedName>
    <definedName name="Text91" localSheetId="2">'PH II - Summary '!#REF!</definedName>
    <definedName name="Text92" localSheetId="0">Budget!#REF!</definedName>
    <definedName name="Text92" localSheetId="7">'Funding Summary'!#REF!</definedName>
    <definedName name="Text92" localSheetId="8">'Funding Summary (find %)'!#REF!</definedName>
    <definedName name="Text92" localSheetId="12">'Mit Recon Budget #1'!#REF!</definedName>
    <definedName name="Text92" localSheetId="30">'Mit Recon Budget #10'!#REF!</definedName>
    <definedName name="Text92" localSheetId="32">'Mit Recon Budget #11'!#REF!</definedName>
    <definedName name="Text92" localSheetId="14">'Mit Recon Budget #2'!#REF!</definedName>
    <definedName name="Text92" localSheetId="16">'Mit Recon Budget #3'!#REF!</definedName>
    <definedName name="Text92" localSheetId="18">'Mit Recon Budget #4'!#REF!</definedName>
    <definedName name="Text92" localSheetId="20">'Mit Recon Budget #5'!#REF!</definedName>
    <definedName name="Text92" localSheetId="22">'Mit Recon Budget #6'!#REF!</definedName>
    <definedName name="Text92" localSheetId="24">'Mit Recon Budget #7'!#REF!</definedName>
    <definedName name="Text92" localSheetId="26">'Mit Recon Budget #8'!#REF!</definedName>
    <definedName name="Text92" localSheetId="28">'Mit Recon Budget #9'!#REF!</definedName>
    <definedName name="Text92" localSheetId="1">'PH I - Summary '!#REF!</definedName>
    <definedName name="Text92" localSheetId="2">'PH II - Summary '!#REF!</definedName>
    <definedName name="Text93" localSheetId="0">Budget!#REF!</definedName>
    <definedName name="Text93" localSheetId="7">'Funding Summary'!#REF!</definedName>
    <definedName name="Text93" localSheetId="8">'Funding Summary (find %)'!#REF!</definedName>
    <definedName name="Text93" localSheetId="12">'Mit Recon Budget #1'!#REF!</definedName>
    <definedName name="Text93" localSheetId="30">'Mit Recon Budget #10'!#REF!</definedName>
    <definedName name="Text93" localSheetId="32">'Mit Recon Budget #11'!#REF!</definedName>
    <definedName name="Text93" localSheetId="14">'Mit Recon Budget #2'!#REF!</definedName>
    <definedName name="Text93" localSheetId="16">'Mit Recon Budget #3'!#REF!</definedName>
    <definedName name="Text93" localSheetId="18">'Mit Recon Budget #4'!#REF!</definedName>
    <definedName name="Text93" localSheetId="20">'Mit Recon Budget #5'!#REF!</definedName>
    <definedName name="Text93" localSheetId="22">'Mit Recon Budget #6'!#REF!</definedName>
    <definedName name="Text93" localSheetId="24">'Mit Recon Budget #7'!#REF!</definedName>
    <definedName name="Text93" localSheetId="26">'Mit Recon Budget #8'!#REF!</definedName>
    <definedName name="Text93" localSheetId="28">'Mit Recon Budget #9'!#REF!</definedName>
    <definedName name="Text93" localSheetId="1">'PH I - Summary '!#REF!</definedName>
    <definedName name="Text93" localSheetId="2">'PH II - Summary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6" l="1"/>
  <c r="E12" i="6"/>
  <c r="E13" i="6"/>
  <c r="E14" i="6"/>
  <c r="E15" i="6"/>
  <c r="E16" i="6"/>
  <c r="F447" i="6" l="1"/>
  <c r="F446" i="6"/>
  <c r="F445" i="6"/>
  <c r="F444" i="6"/>
  <c r="F443" i="6"/>
  <c r="F442" i="6"/>
  <c r="F441" i="6"/>
  <c r="F440" i="6"/>
  <c r="F439" i="6"/>
  <c r="F438" i="6"/>
  <c r="F448" i="6"/>
  <c r="F449" i="6"/>
  <c r="F450" i="6"/>
  <c r="F451" i="6"/>
  <c r="F452" i="6"/>
  <c r="F457" i="6"/>
  <c r="F456" i="6"/>
  <c r="F455" i="6"/>
  <c r="F454" i="6"/>
  <c r="F453" i="6"/>
  <c r="F370" i="6"/>
  <c r="F369" i="6"/>
  <c r="F368" i="6"/>
  <c r="F367" i="6"/>
  <c r="F366" i="6"/>
  <c r="F365" i="6"/>
  <c r="F364" i="6"/>
  <c r="F363" i="6"/>
  <c r="F362" i="6"/>
  <c r="F361" i="6"/>
  <c r="F360" i="6"/>
  <c r="F359" i="6"/>
  <c r="F358" i="6"/>
  <c r="F357" i="6"/>
  <c r="F356" i="6"/>
  <c r="F355" i="6"/>
  <c r="F354" i="6"/>
  <c r="F353" i="6"/>
  <c r="F352" i="6"/>
  <c r="F351" i="6"/>
  <c r="F350" i="6"/>
  <c r="F349" i="6"/>
  <c r="F348" i="6"/>
  <c r="F347" i="6"/>
  <c r="F346" i="6"/>
  <c r="F345" i="6"/>
  <c r="F344" i="6"/>
  <c r="F343" i="6"/>
  <c r="F342" i="6"/>
  <c r="F341" i="6"/>
  <c r="F390" i="6"/>
  <c r="F389" i="6"/>
  <c r="F388" i="6"/>
  <c r="F387" i="6"/>
  <c r="F386" i="6"/>
  <c r="F385" i="6"/>
  <c r="F384" i="6"/>
  <c r="F383" i="6"/>
  <c r="F382" i="6"/>
  <c r="F381" i="6"/>
  <c r="F380" i="6"/>
  <c r="F379" i="6"/>
  <c r="F378" i="6"/>
  <c r="F377" i="6"/>
  <c r="F376" i="6"/>
  <c r="F375" i="6"/>
  <c r="F374" i="6"/>
  <c r="F373" i="6"/>
  <c r="F372" i="6"/>
  <c r="F371" i="6"/>
  <c r="F400" i="6"/>
  <c r="F399" i="6"/>
  <c r="F398" i="6"/>
  <c r="F397" i="6"/>
  <c r="F396" i="6"/>
  <c r="F395" i="6"/>
  <c r="F394" i="6"/>
  <c r="F393" i="6"/>
  <c r="F392" i="6"/>
  <c r="F391" i="6"/>
  <c r="F405" i="6"/>
  <c r="F404" i="6"/>
  <c r="F403" i="6"/>
  <c r="F402" i="6"/>
  <c r="F401" i="6"/>
  <c r="F40" i="6"/>
  <c r="F39" i="6"/>
  <c r="F38" i="6"/>
  <c r="F37" i="6"/>
  <c r="F36" i="6"/>
  <c r="F35" i="6"/>
  <c r="F34" i="6"/>
  <c r="F33" i="6"/>
  <c r="F32" i="6"/>
  <c r="F3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30"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E429" i="6"/>
  <c r="E428" i="6"/>
  <c r="E427" i="6"/>
  <c r="E324" i="6"/>
  <c r="E323" i="6"/>
  <c r="E322" i="6"/>
  <c r="E20" i="6"/>
  <c r="E19" i="6"/>
  <c r="E18" i="6"/>
  <c r="E17" i="6"/>
  <c r="G130" i="61"/>
  <c r="C130" i="61"/>
  <c r="M129" i="61"/>
  <c r="M124" i="61"/>
  <c r="F123" i="61"/>
  <c r="F122" i="61"/>
  <c r="F121" i="61"/>
  <c r="F120" i="61"/>
  <c r="F119" i="61"/>
  <c r="F118" i="61"/>
  <c r="F117" i="61"/>
  <c r="F116" i="61"/>
  <c r="F115" i="61"/>
  <c r="E115" i="61"/>
  <c r="B115" i="61"/>
  <c r="E114" i="61"/>
  <c r="F114" i="61" s="1"/>
  <c r="B114" i="61"/>
  <c r="B113" i="61"/>
  <c r="E112" i="61"/>
  <c r="F112" i="61" s="1"/>
  <c r="B112" i="61"/>
  <c r="F111" i="61"/>
  <c r="J111" i="61" s="1"/>
  <c r="M110" i="61"/>
  <c r="I110" i="61"/>
  <c r="F109" i="61"/>
  <c r="F108" i="61"/>
  <c r="F107" i="61"/>
  <c r="F106" i="61"/>
  <c r="F105" i="61"/>
  <c r="F104" i="61"/>
  <c r="J109" i="61" s="1"/>
  <c r="K103" i="61"/>
  <c r="J103" i="61"/>
  <c r="L103" i="61" s="1"/>
  <c r="F103" i="61"/>
  <c r="E110" i="61" s="1"/>
  <c r="J110" i="61" s="1"/>
  <c r="M102" i="61"/>
  <c r="I98" i="61"/>
  <c r="F96" i="61"/>
  <c r="F95" i="61"/>
  <c r="F94" i="61"/>
  <c r="F93" i="61"/>
  <c r="F92" i="61"/>
  <c r="F91" i="61"/>
  <c r="F90" i="61"/>
  <c r="F89" i="61"/>
  <c r="F88" i="61"/>
  <c r="F87" i="61"/>
  <c r="F86" i="61"/>
  <c r="F85" i="61"/>
  <c r="F84" i="61"/>
  <c r="F83" i="61"/>
  <c r="F82" i="61"/>
  <c r="F81" i="61"/>
  <c r="F80" i="61"/>
  <c r="F79" i="61"/>
  <c r="F78" i="61"/>
  <c r="F77" i="61"/>
  <c r="B76" i="61"/>
  <c r="B75" i="61"/>
  <c r="E74" i="61"/>
  <c r="F74" i="61" s="1"/>
  <c r="B74" i="61"/>
  <c r="B73" i="61"/>
  <c r="B72" i="61"/>
  <c r="F70" i="61"/>
  <c r="F69" i="61"/>
  <c r="F68" i="61"/>
  <c r="F67" i="61"/>
  <c r="E71" i="61" s="1"/>
  <c r="F61" i="61"/>
  <c r="F60" i="61"/>
  <c r="F59" i="61"/>
  <c r="F58" i="61"/>
  <c r="F57" i="61"/>
  <c r="F56" i="61"/>
  <c r="F55" i="61"/>
  <c r="F54" i="61"/>
  <c r="F53" i="61"/>
  <c r="F52" i="61"/>
  <c r="F51" i="61"/>
  <c r="F50" i="61"/>
  <c r="F49" i="61"/>
  <c r="F48" i="61"/>
  <c r="F47" i="61"/>
  <c r="F46" i="61"/>
  <c r="F45" i="61"/>
  <c r="F44" i="61"/>
  <c r="F43" i="61"/>
  <c r="F42" i="61"/>
  <c r="F41" i="61"/>
  <c r="F40" i="61"/>
  <c r="F39" i="61"/>
  <c r="F38" i="61"/>
  <c r="F37" i="61"/>
  <c r="F36" i="61"/>
  <c r="F35" i="61"/>
  <c r="F34" i="61"/>
  <c r="F33" i="61"/>
  <c r="F32" i="61"/>
  <c r="F31" i="61"/>
  <c r="F30" i="61"/>
  <c r="F29" i="61"/>
  <c r="F28" i="61"/>
  <c r="F27" i="61"/>
  <c r="F26" i="61"/>
  <c r="F25" i="61"/>
  <c r="F24" i="61"/>
  <c r="F23" i="61"/>
  <c r="F22" i="61"/>
  <c r="F21" i="61"/>
  <c r="F20" i="61"/>
  <c r="F19" i="61"/>
  <c r="F18" i="61"/>
  <c r="B17" i="61"/>
  <c r="E16" i="61"/>
  <c r="F16" i="61" s="1"/>
  <c r="B16" i="61"/>
  <c r="F15" i="61"/>
  <c r="E15" i="61"/>
  <c r="B15" i="61"/>
  <c r="E14" i="61"/>
  <c r="F14" i="61" s="1"/>
  <c r="B14" i="61"/>
  <c r="B13" i="61"/>
  <c r="F12" i="61"/>
  <c r="B12" i="61"/>
  <c r="F11" i="61"/>
  <c r="B11" i="61"/>
  <c r="L9" i="61"/>
  <c r="K9" i="61"/>
  <c r="E5" i="61"/>
  <c r="F70" i="60"/>
  <c r="E70" i="60"/>
  <c r="E71" i="60" s="1"/>
  <c r="J69" i="60"/>
  <c r="K69" i="60" s="1"/>
  <c r="H69" i="60"/>
  <c r="G69" i="60"/>
  <c r="H68" i="60"/>
  <c r="J68" i="60" s="1"/>
  <c r="K68" i="60" s="1"/>
  <c r="G68" i="60"/>
  <c r="J67" i="60"/>
  <c r="H67" i="60"/>
  <c r="K67" i="60" s="1"/>
  <c r="G67" i="60"/>
  <c r="J66" i="60"/>
  <c r="K66" i="60" s="1"/>
  <c r="H66" i="60"/>
  <c r="G66" i="60"/>
  <c r="K65" i="60"/>
  <c r="J65" i="60"/>
  <c r="H65" i="60"/>
  <c r="G65" i="60"/>
  <c r="H64" i="60"/>
  <c r="G64" i="60"/>
  <c r="M63" i="60"/>
  <c r="H62" i="60"/>
  <c r="G62" i="60"/>
  <c r="K61" i="60"/>
  <c r="J61" i="60"/>
  <c r="H61" i="60"/>
  <c r="G61" i="60"/>
  <c r="H60" i="60"/>
  <c r="G60" i="60"/>
  <c r="M59" i="60"/>
  <c r="H58" i="60"/>
  <c r="G58" i="60"/>
  <c r="H57" i="60"/>
  <c r="G57" i="60"/>
  <c r="H56" i="60"/>
  <c r="J56" i="60" s="1"/>
  <c r="K56" i="60" s="1"/>
  <c r="G56" i="60"/>
  <c r="K55" i="60"/>
  <c r="J55" i="60"/>
  <c r="H55" i="60"/>
  <c r="G55" i="60"/>
  <c r="H54" i="60"/>
  <c r="G54" i="60"/>
  <c r="H53" i="60"/>
  <c r="G53" i="60"/>
  <c r="M52" i="60"/>
  <c r="E113" i="61" s="1"/>
  <c r="F113" i="61" s="1"/>
  <c r="H51" i="60"/>
  <c r="G51" i="60"/>
  <c r="H50" i="60"/>
  <c r="G50" i="60"/>
  <c r="J49" i="60"/>
  <c r="H49" i="60"/>
  <c r="K49" i="60" s="1"/>
  <c r="G49" i="60"/>
  <c r="H48" i="60"/>
  <c r="G48" i="60"/>
  <c r="H47" i="60"/>
  <c r="G47" i="60"/>
  <c r="G70" i="60" s="1"/>
  <c r="G71" i="60" s="1"/>
  <c r="H46" i="60"/>
  <c r="G46" i="60"/>
  <c r="M45" i="60"/>
  <c r="K45" i="60"/>
  <c r="G43" i="60"/>
  <c r="D43" i="60"/>
  <c r="D71" i="60" s="1"/>
  <c r="C43" i="60"/>
  <c r="C71" i="60" s="1"/>
  <c r="H42" i="60"/>
  <c r="F42" i="60"/>
  <c r="H41" i="60"/>
  <c r="F41" i="60"/>
  <c r="H40" i="60"/>
  <c r="F40" i="60"/>
  <c r="H39" i="60"/>
  <c r="F39" i="60"/>
  <c r="H38" i="60"/>
  <c r="F38" i="60"/>
  <c r="H37" i="60"/>
  <c r="F37" i="60"/>
  <c r="N36" i="60"/>
  <c r="E76" i="61" s="1"/>
  <c r="F76" i="61" s="1"/>
  <c r="M36" i="60"/>
  <c r="E17" i="61" s="1"/>
  <c r="F17" i="61" s="1"/>
  <c r="H35" i="60"/>
  <c r="F35" i="60"/>
  <c r="H34" i="60"/>
  <c r="F34" i="60"/>
  <c r="H33" i="60"/>
  <c r="F33" i="60"/>
  <c r="H32" i="60"/>
  <c r="F32" i="60"/>
  <c r="N31" i="60"/>
  <c r="E75" i="61" s="1"/>
  <c r="F75" i="61" s="1"/>
  <c r="M31" i="60"/>
  <c r="H30" i="60"/>
  <c r="F30" i="60"/>
  <c r="H29" i="60"/>
  <c r="F29" i="60"/>
  <c r="H28" i="60"/>
  <c r="F28" i="60"/>
  <c r="H27" i="60"/>
  <c r="F27" i="60"/>
  <c r="H26" i="60"/>
  <c r="F26" i="60"/>
  <c r="N25" i="60"/>
  <c r="M25" i="60"/>
  <c r="H24" i="60"/>
  <c r="F24" i="60"/>
  <c r="H23" i="60"/>
  <c r="F23" i="60"/>
  <c r="H22" i="60"/>
  <c r="F22" i="60"/>
  <c r="H21" i="60"/>
  <c r="F21" i="60"/>
  <c r="H20" i="60"/>
  <c r="F20" i="60"/>
  <c r="H19" i="60"/>
  <c r="F19" i="60"/>
  <c r="H18" i="60"/>
  <c r="F18" i="60"/>
  <c r="N17" i="60"/>
  <c r="E73" i="61" s="1"/>
  <c r="F73" i="61" s="1"/>
  <c r="M17" i="60"/>
  <c r="H16" i="60"/>
  <c r="F16" i="60"/>
  <c r="H15" i="60"/>
  <c r="F15" i="60"/>
  <c r="H14" i="60"/>
  <c r="F14" i="60"/>
  <c r="H13" i="60"/>
  <c r="F13" i="60"/>
  <c r="H12" i="60"/>
  <c r="F12" i="60"/>
  <c r="H11" i="60"/>
  <c r="F11" i="60"/>
  <c r="H10" i="60"/>
  <c r="F10" i="60"/>
  <c r="H9" i="60"/>
  <c r="F9" i="60"/>
  <c r="H8" i="60"/>
  <c r="F8" i="60"/>
  <c r="H7" i="60"/>
  <c r="F7" i="60"/>
  <c r="H6" i="60"/>
  <c r="H43" i="60" s="1"/>
  <c r="F6" i="60"/>
  <c r="F43" i="60" s="1"/>
  <c r="N5" i="60"/>
  <c r="E72" i="61" s="1"/>
  <c r="F72" i="61" s="1"/>
  <c r="M5" i="60"/>
  <c r="E13" i="61" s="1"/>
  <c r="F13" i="61" s="1"/>
  <c r="F62" i="61" s="1"/>
  <c r="G130" i="59"/>
  <c r="C130" i="59"/>
  <c r="M129" i="59"/>
  <c r="M124" i="59"/>
  <c r="F123" i="59"/>
  <c r="F122" i="59"/>
  <c r="F121" i="59"/>
  <c r="F120" i="59"/>
  <c r="F119" i="59"/>
  <c r="F118" i="59"/>
  <c r="F117" i="59"/>
  <c r="F116" i="59"/>
  <c r="E115" i="59"/>
  <c r="F115" i="59" s="1"/>
  <c r="B115" i="59"/>
  <c r="E114" i="59"/>
  <c r="F114" i="59" s="1"/>
  <c r="B114" i="59"/>
  <c r="B113" i="59"/>
  <c r="E112" i="59"/>
  <c r="F112" i="59" s="1"/>
  <c r="B112" i="59"/>
  <c r="F111" i="59"/>
  <c r="J111" i="59" s="1"/>
  <c r="M110" i="59"/>
  <c r="I110" i="59"/>
  <c r="F109" i="59"/>
  <c r="F108" i="59"/>
  <c r="F107" i="59"/>
  <c r="F106" i="59"/>
  <c r="F105" i="59"/>
  <c r="F104" i="59"/>
  <c r="J109" i="59" s="1"/>
  <c r="K103" i="59"/>
  <c r="L103" i="59" s="1"/>
  <c r="J103" i="59"/>
  <c r="F103" i="59"/>
  <c r="E110" i="59" s="1"/>
  <c r="J110" i="59" s="1"/>
  <c r="M102" i="59"/>
  <c r="I98" i="59"/>
  <c r="F96" i="59"/>
  <c r="F95" i="59"/>
  <c r="F94" i="59"/>
  <c r="F93" i="59"/>
  <c r="F92" i="59"/>
  <c r="F91" i="59"/>
  <c r="F90" i="59"/>
  <c r="F89" i="59"/>
  <c r="F88" i="59"/>
  <c r="F87" i="59"/>
  <c r="F86" i="59"/>
  <c r="F85" i="59"/>
  <c r="F84" i="59"/>
  <c r="F83" i="59"/>
  <c r="F82" i="59"/>
  <c r="F81" i="59"/>
  <c r="F80" i="59"/>
  <c r="F79" i="59"/>
  <c r="F78" i="59"/>
  <c r="F77" i="59"/>
  <c r="E76" i="59"/>
  <c r="F76" i="59" s="1"/>
  <c r="B76" i="59"/>
  <c r="B75" i="59"/>
  <c r="B74" i="59"/>
  <c r="B73" i="59"/>
  <c r="B72" i="59"/>
  <c r="F70" i="59"/>
  <c r="F69" i="59"/>
  <c r="F68" i="59"/>
  <c r="F67" i="59"/>
  <c r="E71" i="59" s="1"/>
  <c r="F61" i="59"/>
  <c r="F60" i="59"/>
  <c r="F59" i="59"/>
  <c r="F58" i="59"/>
  <c r="F57" i="59"/>
  <c r="F56" i="59"/>
  <c r="F55" i="59"/>
  <c r="F54" i="59"/>
  <c r="F53" i="59"/>
  <c r="F52" i="59"/>
  <c r="F51" i="59"/>
  <c r="F50" i="59"/>
  <c r="F49" i="59"/>
  <c r="F48" i="59"/>
  <c r="F47" i="59"/>
  <c r="F46" i="59"/>
  <c r="F45" i="59"/>
  <c r="F44" i="59"/>
  <c r="F43" i="59"/>
  <c r="F42" i="59"/>
  <c r="F41" i="59"/>
  <c r="F40" i="59"/>
  <c r="F39" i="59"/>
  <c r="F38" i="59"/>
  <c r="F37" i="59"/>
  <c r="F36" i="59"/>
  <c r="F35" i="59"/>
  <c r="F34" i="59"/>
  <c r="F33" i="59"/>
  <c r="F32" i="59"/>
  <c r="F31" i="59"/>
  <c r="F30" i="59"/>
  <c r="F29" i="59"/>
  <c r="F28" i="59"/>
  <c r="F27" i="59"/>
  <c r="F26" i="59"/>
  <c r="F25" i="59"/>
  <c r="F24" i="59"/>
  <c r="F23" i="59"/>
  <c r="F22" i="59"/>
  <c r="F21" i="59"/>
  <c r="F20" i="59"/>
  <c r="F19" i="59"/>
  <c r="F18" i="59"/>
  <c r="E17" i="59"/>
  <c r="F17" i="59" s="1"/>
  <c r="B17" i="59"/>
  <c r="E16" i="59"/>
  <c r="F16" i="59" s="1"/>
  <c r="B16" i="59"/>
  <c r="F15" i="59"/>
  <c r="E15" i="59"/>
  <c r="B15" i="59"/>
  <c r="B14" i="59"/>
  <c r="B13" i="59"/>
  <c r="F12" i="59"/>
  <c r="B12" i="59"/>
  <c r="F11" i="59"/>
  <c r="B11" i="59"/>
  <c r="K9" i="59"/>
  <c r="L9" i="59" s="1"/>
  <c r="E5" i="59"/>
  <c r="F70" i="58"/>
  <c r="E70" i="58"/>
  <c r="E71" i="58" s="1"/>
  <c r="K69" i="58"/>
  <c r="J69" i="58"/>
  <c r="H69" i="58"/>
  <c r="G69" i="58"/>
  <c r="K68" i="58"/>
  <c r="J68" i="58"/>
  <c r="H68" i="58"/>
  <c r="G68" i="58"/>
  <c r="H67" i="58"/>
  <c r="J67" i="58" s="1"/>
  <c r="G67" i="58"/>
  <c r="H66" i="58"/>
  <c r="G66" i="58"/>
  <c r="K65" i="58"/>
  <c r="J65" i="58"/>
  <c r="H65" i="58"/>
  <c r="G65" i="58"/>
  <c r="H64" i="58"/>
  <c r="G64" i="58"/>
  <c r="M63" i="58"/>
  <c r="H62" i="58"/>
  <c r="G62" i="58"/>
  <c r="H61" i="58"/>
  <c r="J61" i="58" s="1"/>
  <c r="K61" i="58" s="1"/>
  <c r="G61" i="58"/>
  <c r="H60" i="58"/>
  <c r="G60" i="58"/>
  <c r="M59" i="58"/>
  <c r="H58" i="58"/>
  <c r="G58" i="58"/>
  <c r="H57" i="58"/>
  <c r="J57" i="58" s="1"/>
  <c r="G57" i="58"/>
  <c r="H56" i="58"/>
  <c r="J56" i="58" s="1"/>
  <c r="K56" i="58" s="1"/>
  <c r="G56" i="58"/>
  <c r="H55" i="58"/>
  <c r="G55" i="58"/>
  <c r="H54" i="58"/>
  <c r="J54" i="58" s="1"/>
  <c r="G54" i="58"/>
  <c r="H53" i="58"/>
  <c r="G53" i="58"/>
  <c r="M52" i="58"/>
  <c r="E113" i="59" s="1"/>
  <c r="F113" i="59" s="1"/>
  <c r="H51" i="58"/>
  <c r="G51" i="58"/>
  <c r="H50" i="58"/>
  <c r="G50" i="58"/>
  <c r="J49" i="58"/>
  <c r="K49" i="58" s="1"/>
  <c r="H49" i="58"/>
  <c r="G49" i="58"/>
  <c r="H48" i="58"/>
  <c r="G48" i="58"/>
  <c r="H47" i="58"/>
  <c r="G47" i="58"/>
  <c r="G70" i="58" s="1"/>
  <c r="G71" i="58" s="1"/>
  <c r="J46" i="58"/>
  <c r="H46" i="58"/>
  <c r="G46" i="58"/>
  <c r="M45" i="58"/>
  <c r="K45" i="58"/>
  <c r="G43" i="58"/>
  <c r="D43" i="58"/>
  <c r="D71" i="58" s="1"/>
  <c r="C43" i="58"/>
  <c r="C71" i="58" s="1"/>
  <c r="H42" i="58"/>
  <c r="F42" i="58"/>
  <c r="H41" i="58"/>
  <c r="F41" i="58"/>
  <c r="H40" i="58"/>
  <c r="F40" i="58"/>
  <c r="H39" i="58"/>
  <c r="F39" i="58"/>
  <c r="H38" i="58"/>
  <c r="F38" i="58"/>
  <c r="H37" i="58"/>
  <c r="F37" i="58"/>
  <c r="N36" i="58"/>
  <c r="M36" i="58"/>
  <c r="H35" i="58"/>
  <c r="F35" i="58"/>
  <c r="H34" i="58"/>
  <c r="F34" i="58"/>
  <c r="H33" i="58"/>
  <c r="F33" i="58"/>
  <c r="H32" i="58"/>
  <c r="F32" i="58"/>
  <c r="N31" i="58"/>
  <c r="E75" i="59" s="1"/>
  <c r="F75" i="59" s="1"/>
  <c r="M31" i="58"/>
  <c r="H30" i="58"/>
  <c r="F30" i="58"/>
  <c r="H29" i="58"/>
  <c r="F29" i="58"/>
  <c r="H28" i="58"/>
  <c r="F28" i="58"/>
  <c r="H27" i="58"/>
  <c r="F27" i="58"/>
  <c r="H26" i="58"/>
  <c r="F26" i="58"/>
  <c r="N25" i="58"/>
  <c r="E74" i="59" s="1"/>
  <c r="F74" i="59" s="1"/>
  <c r="M25" i="58"/>
  <c r="H24" i="58"/>
  <c r="F24" i="58"/>
  <c r="H23" i="58"/>
  <c r="F23" i="58"/>
  <c r="H22" i="58"/>
  <c r="F22" i="58"/>
  <c r="H21" i="58"/>
  <c r="F21" i="58"/>
  <c r="H20" i="58"/>
  <c r="F20" i="58"/>
  <c r="H19" i="58"/>
  <c r="F19" i="58"/>
  <c r="H18" i="58"/>
  <c r="F18" i="58"/>
  <c r="N17" i="58"/>
  <c r="E73" i="59" s="1"/>
  <c r="F73" i="59" s="1"/>
  <c r="M17" i="58"/>
  <c r="E14" i="59" s="1"/>
  <c r="F14" i="59" s="1"/>
  <c r="H16" i="58"/>
  <c r="F16" i="58"/>
  <c r="H15" i="58"/>
  <c r="F15" i="58"/>
  <c r="H14" i="58"/>
  <c r="F14" i="58"/>
  <c r="H13" i="58"/>
  <c r="F13" i="58"/>
  <c r="H12" i="58"/>
  <c r="F12" i="58"/>
  <c r="H11" i="58"/>
  <c r="F11" i="58"/>
  <c r="H10" i="58"/>
  <c r="F10" i="58"/>
  <c r="H9" i="58"/>
  <c r="F9" i="58"/>
  <c r="H8" i="58"/>
  <c r="F8" i="58"/>
  <c r="H7" i="58"/>
  <c r="F7" i="58"/>
  <c r="H6" i="58"/>
  <c r="F6" i="58"/>
  <c r="F43" i="58" s="1"/>
  <c r="N5" i="58"/>
  <c r="E72" i="59" s="1"/>
  <c r="F72" i="59" s="1"/>
  <c r="M5" i="58"/>
  <c r="E13" i="59" s="1"/>
  <c r="F13" i="59" s="1"/>
  <c r="G130" i="57"/>
  <c r="C130" i="57"/>
  <c r="M129" i="57"/>
  <c r="M124" i="57"/>
  <c r="F123" i="57"/>
  <c r="F122" i="57"/>
  <c r="F121" i="57"/>
  <c r="F120" i="57"/>
  <c r="F119" i="57"/>
  <c r="F118" i="57"/>
  <c r="F117" i="57"/>
  <c r="F116" i="57"/>
  <c r="E115" i="57"/>
  <c r="F115" i="57" s="1"/>
  <c r="B115" i="57"/>
  <c r="B114" i="57"/>
  <c r="F113" i="57"/>
  <c r="E113" i="57"/>
  <c r="B113" i="57"/>
  <c r="E112" i="57"/>
  <c r="F112" i="57" s="1"/>
  <c r="B112" i="57"/>
  <c r="J111" i="57"/>
  <c r="F111" i="57"/>
  <c r="M110" i="57"/>
  <c r="I110" i="57"/>
  <c r="F109" i="57"/>
  <c r="F108" i="57"/>
  <c r="F107" i="57"/>
  <c r="F106" i="57"/>
  <c r="F105" i="57"/>
  <c r="F104" i="57"/>
  <c r="J109" i="57" s="1"/>
  <c r="J103" i="57"/>
  <c r="F103" i="57"/>
  <c r="E110" i="57" s="1"/>
  <c r="J110" i="57" s="1"/>
  <c r="M102" i="57"/>
  <c r="I98" i="57"/>
  <c r="F96" i="57"/>
  <c r="F95" i="57"/>
  <c r="F94" i="57"/>
  <c r="F93" i="57"/>
  <c r="F92" i="57"/>
  <c r="F91" i="57"/>
  <c r="F90" i="57"/>
  <c r="F89" i="57"/>
  <c r="F88" i="57"/>
  <c r="F87" i="57"/>
  <c r="F86" i="57"/>
  <c r="F85" i="57"/>
  <c r="F84" i="57"/>
  <c r="F83" i="57"/>
  <c r="F82" i="57"/>
  <c r="F81" i="57"/>
  <c r="F80" i="57"/>
  <c r="F79" i="57"/>
  <c r="F78" i="57"/>
  <c r="F77" i="57"/>
  <c r="E76" i="57"/>
  <c r="F76" i="57" s="1"/>
  <c r="B76" i="57"/>
  <c r="B75" i="57"/>
  <c r="B74" i="57"/>
  <c r="B73" i="57"/>
  <c r="B72" i="57"/>
  <c r="F70" i="57"/>
  <c r="F69" i="57"/>
  <c r="F68" i="57"/>
  <c r="F67" i="57"/>
  <c r="E71" i="57" s="1"/>
  <c r="F61" i="57"/>
  <c r="F60" i="57"/>
  <c r="F59" i="57"/>
  <c r="F58" i="57"/>
  <c r="F57" i="57"/>
  <c r="F56" i="57"/>
  <c r="F55" i="57"/>
  <c r="F54" i="57"/>
  <c r="F53" i="57"/>
  <c r="F52" i="57"/>
  <c r="F51" i="57"/>
  <c r="F50" i="57"/>
  <c r="F49" i="57"/>
  <c r="F48" i="57"/>
  <c r="F47" i="57"/>
  <c r="F46" i="57"/>
  <c r="F45" i="57"/>
  <c r="F44" i="57"/>
  <c r="F43" i="57"/>
  <c r="F42" i="57"/>
  <c r="F41" i="57"/>
  <c r="F40" i="57"/>
  <c r="F39" i="57"/>
  <c r="F38" i="57"/>
  <c r="F37" i="57"/>
  <c r="F36" i="57"/>
  <c r="F35" i="57"/>
  <c r="F34" i="57"/>
  <c r="F33" i="57"/>
  <c r="F32" i="57"/>
  <c r="F31" i="57"/>
  <c r="F30" i="57"/>
  <c r="F29" i="57"/>
  <c r="F28" i="57"/>
  <c r="F27" i="57"/>
  <c r="F26" i="57"/>
  <c r="F25" i="57"/>
  <c r="F24" i="57"/>
  <c r="F23" i="57"/>
  <c r="F22" i="57"/>
  <c r="F21" i="57"/>
  <c r="F20" i="57"/>
  <c r="F19" i="57"/>
  <c r="F18" i="57"/>
  <c r="E17" i="57"/>
  <c r="F17" i="57" s="1"/>
  <c r="B17" i="57"/>
  <c r="F16" i="57"/>
  <c r="E16" i="57"/>
  <c r="B16" i="57"/>
  <c r="F15" i="57"/>
  <c r="E15" i="57"/>
  <c r="B15" i="57"/>
  <c r="B14" i="57"/>
  <c r="B13" i="57"/>
  <c r="F12" i="57"/>
  <c r="B12" i="57"/>
  <c r="F11" i="57"/>
  <c r="B11" i="57"/>
  <c r="L9" i="57"/>
  <c r="K9" i="57"/>
  <c r="E5" i="57"/>
  <c r="E71" i="56"/>
  <c r="F70" i="56"/>
  <c r="E70" i="56"/>
  <c r="K69" i="56"/>
  <c r="J69" i="56"/>
  <c r="H69" i="56"/>
  <c r="G69" i="56"/>
  <c r="K68" i="56"/>
  <c r="J68" i="56"/>
  <c r="H68" i="56"/>
  <c r="G68" i="56"/>
  <c r="H67" i="56"/>
  <c r="G67" i="56"/>
  <c r="H66" i="56"/>
  <c r="G66" i="56"/>
  <c r="J65" i="56"/>
  <c r="H65" i="56"/>
  <c r="K65" i="56" s="1"/>
  <c r="G65" i="56"/>
  <c r="H64" i="56"/>
  <c r="G64" i="56"/>
  <c r="M63" i="56"/>
  <c r="J62" i="56"/>
  <c r="K62" i="56" s="1"/>
  <c r="H62" i="56"/>
  <c r="G62" i="56"/>
  <c r="K61" i="56"/>
  <c r="J61" i="56"/>
  <c r="H61" i="56"/>
  <c r="G61" i="56"/>
  <c r="H60" i="56"/>
  <c r="G60" i="56"/>
  <c r="M59" i="56"/>
  <c r="E114" i="57" s="1"/>
  <c r="F114" i="57" s="1"/>
  <c r="H58" i="56"/>
  <c r="G58" i="56"/>
  <c r="K57" i="56"/>
  <c r="J57" i="56"/>
  <c r="H57" i="56"/>
  <c r="G57" i="56"/>
  <c r="H56" i="56"/>
  <c r="J56" i="56" s="1"/>
  <c r="K56" i="56" s="1"/>
  <c r="G56" i="56"/>
  <c r="H55" i="56"/>
  <c r="G55" i="56"/>
  <c r="H54" i="56"/>
  <c r="J54" i="56" s="1"/>
  <c r="K54" i="56" s="1"/>
  <c r="G54" i="56"/>
  <c r="H53" i="56"/>
  <c r="G53" i="56"/>
  <c r="M52" i="56"/>
  <c r="J51" i="56"/>
  <c r="H51" i="56"/>
  <c r="K51" i="56" s="1"/>
  <c r="G51" i="56"/>
  <c r="H50" i="56"/>
  <c r="G50" i="56"/>
  <c r="H49" i="56"/>
  <c r="J49" i="56" s="1"/>
  <c r="G49" i="56"/>
  <c r="H48" i="56"/>
  <c r="G48" i="56"/>
  <c r="H47" i="56"/>
  <c r="G47" i="56"/>
  <c r="G70" i="56" s="1"/>
  <c r="G71" i="56" s="1"/>
  <c r="J46" i="56"/>
  <c r="H46" i="56"/>
  <c r="K46" i="56" s="1"/>
  <c r="G46" i="56"/>
  <c r="M45" i="56"/>
  <c r="K45" i="56"/>
  <c r="G43" i="56"/>
  <c r="D43" i="56"/>
  <c r="D71" i="56" s="1"/>
  <c r="C43" i="56"/>
  <c r="C71" i="56" s="1"/>
  <c r="H42" i="56"/>
  <c r="F42" i="56"/>
  <c r="H41" i="56"/>
  <c r="F41" i="56"/>
  <c r="H40" i="56"/>
  <c r="F40" i="56"/>
  <c r="H39" i="56"/>
  <c r="F39" i="56"/>
  <c r="H38" i="56"/>
  <c r="F38" i="56"/>
  <c r="H37" i="56"/>
  <c r="F37" i="56"/>
  <c r="N36" i="56"/>
  <c r="M36" i="56"/>
  <c r="H35" i="56"/>
  <c r="F35" i="56"/>
  <c r="H34" i="56"/>
  <c r="F34" i="56"/>
  <c r="H33" i="56"/>
  <c r="F33" i="56"/>
  <c r="H32" i="56"/>
  <c r="F32" i="56"/>
  <c r="N31" i="56"/>
  <c r="E75" i="57" s="1"/>
  <c r="F75" i="57" s="1"/>
  <c r="M31" i="56"/>
  <c r="H30" i="56"/>
  <c r="F30" i="56"/>
  <c r="H29" i="56"/>
  <c r="F29" i="56"/>
  <c r="H28" i="56"/>
  <c r="F28" i="56"/>
  <c r="H27" i="56"/>
  <c r="F27" i="56"/>
  <c r="H26" i="56"/>
  <c r="F26" i="56"/>
  <c r="N25" i="56"/>
  <c r="E74" i="57" s="1"/>
  <c r="F74" i="57" s="1"/>
  <c r="M25" i="56"/>
  <c r="H24" i="56"/>
  <c r="F24" i="56"/>
  <c r="H23" i="56"/>
  <c r="F23" i="56"/>
  <c r="H22" i="56"/>
  <c r="F22" i="56"/>
  <c r="H21" i="56"/>
  <c r="F21" i="56"/>
  <c r="H20" i="56"/>
  <c r="F20" i="56"/>
  <c r="H19" i="56"/>
  <c r="F19" i="56"/>
  <c r="H18" i="56"/>
  <c r="F18" i="56"/>
  <c r="N17" i="56"/>
  <c r="E73" i="57" s="1"/>
  <c r="F73" i="57" s="1"/>
  <c r="M17" i="56"/>
  <c r="E14" i="57" s="1"/>
  <c r="F14" i="57" s="1"/>
  <c r="H16" i="56"/>
  <c r="F16" i="56"/>
  <c r="H15" i="56"/>
  <c r="F15" i="56"/>
  <c r="H14" i="56"/>
  <c r="F14" i="56"/>
  <c r="H13" i="56"/>
  <c r="F13" i="56"/>
  <c r="H12" i="56"/>
  <c r="F12" i="56"/>
  <c r="H11" i="56"/>
  <c r="F11" i="56"/>
  <c r="H10" i="56"/>
  <c r="F10" i="56"/>
  <c r="H9" i="56"/>
  <c r="F9" i="56"/>
  <c r="H8" i="56"/>
  <c r="F8" i="56"/>
  <c r="H7" i="56"/>
  <c r="F7" i="56"/>
  <c r="H6" i="56"/>
  <c r="H43" i="56" s="1"/>
  <c r="F6" i="56"/>
  <c r="F43" i="56" s="1"/>
  <c r="N5" i="56"/>
  <c r="E72" i="57" s="1"/>
  <c r="F72" i="57" s="1"/>
  <c r="E97" i="57" s="1"/>
  <c r="J97" i="57" s="1"/>
  <c r="M5" i="56"/>
  <c r="E13" i="57" s="1"/>
  <c r="F13" i="57" s="1"/>
  <c r="G130" i="55"/>
  <c r="C130" i="55"/>
  <c r="M124" i="55"/>
  <c r="F123" i="55"/>
  <c r="F122" i="55"/>
  <c r="F121" i="55"/>
  <c r="F120" i="55"/>
  <c r="F119" i="55"/>
  <c r="F118" i="55"/>
  <c r="F117" i="55"/>
  <c r="F116" i="55"/>
  <c r="B115" i="55"/>
  <c r="E114" i="55"/>
  <c r="F114" i="55" s="1"/>
  <c r="B114" i="55"/>
  <c r="B113" i="55"/>
  <c r="E112" i="55"/>
  <c r="F112" i="55" s="1"/>
  <c r="E124" i="55" s="1"/>
  <c r="J124" i="55" s="1"/>
  <c r="B112" i="55"/>
  <c r="J111" i="55"/>
  <c r="K111" i="55" s="1"/>
  <c r="L111" i="55" s="1"/>
  <c r="F111" i="55"/>
  <c r="M110" i="55"/>
  <c r="I110" i="55"/>
  <c r="E110" i="55"/>
  <c r="J110" i="55" s="1"/>
  <c r="F109" i="55"/>
  <c r="F108" i="55"/>
  <c r="F107" i="55"/>
  <c r="F106" i="55"/>
  <c r="F125" i="55" s="1"/>
  <c r="J125" i="55" s="1"/>
  <c r="F105" i="55"/>
  <c r="F104" i="55"/>
  <c r="J109" i="55" s="1"/>
  <c r="K103" i="55"/>
  <c r="J103" i="55"/>
  <c r="L103" i="55" s="1"/>
  <c r="F103" i="55"/>
  <c r="M102" i="55"/>
  <c r="M129" i="55" s="1"/>
  <c r="I98" i="55"/>
  <c r="F96" i="55"/>
  <c r="F95" i="55"/>
  <c r="F94" i="55"/>
  <c r="F93" i="55"/>
  <c r="F92" i="55"/>
  <c r="F91" i="55"/>
  <c r="F90" i="55"/>
  <c r="F89" i="55"/>
  <c r="F88" i="55"/>
  <c r="F87" i="55"/>
  <c r="F86" i="55"/>
  <c r="F85" i="55"/>
  <c r="F84" i="55"/>
  <c r="F83" i="55"/>
  <c r="F82" i="55"/>
  <c r="F81" i="55"/>
  <c r="F80" i="55"/>
  <c r="F79" i="55"/>
  <c r="F78" i="55"/>
  <c r="F77" i="55"/>
  <c r="E76" i="55"/>
  <c r="F76" i="55" s="1"/>
  <c r="B76" i="55"/>
  <c r="B75" i="55"/>
  <c r="E74" i="55"/>
  <c r="F74" i="55" s="1"/>
  <c r="B74" i="55"/>
  <c r="E73" i="55"/>
  <c r="F73" i="55" s="1"/>
  <c r="B73" i="55"/>
  <c r="E72" i="55"/>
  <c r="F72" i="55" s="1"/>
  <c r="B72" i="55"/>
  <c r="F70" i="55"/>
  <c r="F69" i="55"/>
  <c r="F68" i="55"/>
  <c r="F67" i="55"/>
  <c r="E71" i="55" s="1"/>
  <c r="F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E17" i="55"/>
  <c r="F17" i="55" s="1"/>
  <c r="B17" i="55"/>
  <c r="B16" i="55"/>
  <c r="F15" i="55"/>
  <c r="E15" i="55"/>
  <c r="B15" i="55"/>
  <c r="B14" i="55"/>
  <c r="E13" i="55"/>
  <c r="F13" i="55" s="1"/>
  <c r="F62" i="55" s="1"/>
  <c r="B13" i="55"/>
  <c r="F12" i="55"/>
  <c r="B12" i="55"/>
  <c r="F11" i="55"/>
  <c r="B11" i="55"/>
  <c r="K9" i="55"/>
  <c r="L9" i="55" s="1"/>
  <c r="E5" i="55"/>
  <c r="F70" i="54"/>
  <c r="E70" i="54"/>
  <c r="E71" i="54" s="1"/>
  <c r="J69" i="54"/>
  <c r="K69" i="54" s="1"/>
  <c r="H69" i="54"/>
  <c r="G69" i="54"/>
  <c r="H68" i="54"/>
  <c r="J68" i="54" s="1"/>
  <c r="G68" i="54"/>
  <c r="H67" i="54"/>
  <c r="G67" i="54"/>
  <c r="H66" i="54"/>
  <c r="J66" i="54" s="1"/>
  <c r="K66" i="54" s="1"/>
  <c r="G66" i="54"/>
  <c r="J65" i="54"/>
  <c r="K65" i="54" s="1"/>
  <c r="H65" i="54"/>
  <c r="G65" i="54"/>
  <c r="H64" i="54"/>
  <c r="G64" i="54"/>
  <c r="M63" i="54"/>
  <c r="E115" i="55" s="1"/>
  <c r="F115" i="55" s="1"/>
  <c r="H62" i="54"/>
  <c r="G62" i="54"/>
  <c r="H61" i="54"/>
  <c r="G61" i="54"/>
  <c r="H60" i="54"/>
  <c r="J60" i="54" s="1"/>
  <c r="G60" i="54"/>
  <c r="M59" i="54"/>
  <c r="H58" i="54"/>
  <c r="G58" i="54"/>
  <c r="H57" i="54"/>
  <c r="G57" i="54"/>
  <c r="H56" i="54"/>
  <c r="J56" i="54" s="1"/>
  <c r="K56" i="54" s="1"/>
  <c r="G56" i="54"/>
  <c r="H55" i="54"/>
  <c r="J55" i="54" s="1"/>
  <c r="G55" i="54"/>
  <c r="J54" i="54"/>
  <c r="H54" i="54"/>
  <c r="K54" i="54" s="1"/>
  <c r="G54" i="54"/>
  <c r="H53" i="54"/>
  <c r="G53" i="54"/>
  <c r="M52" i="54"/>
  <c r="E113" i="55" s="1"/>
  <c r="F113" i="55" s="1"/>
  <c r="K51" i="54"/>
  <c r="J51" i="54"/>
  <c r="H51" i="54"/>
  <c r="G51" i="54"/>
  <c r="J50" i="54"/>
  <c r="K50" i="54" s="1"/>
  <c r="H50" i="54"/>
  <c r="G50" i="54"/>
  <c r="H49" i="54"/>
  <c r="G49" i="54"/>
  <c r="H48" i="54"/>
  <c r="G48" i="54"/>
  <c r="J47" i="54"/>
  <c r="K47" i="54" s="1"/>
  <c r="H47" i="54"/>
  <c r="G47" i="54"/>
  <c r="H46" i="54"/>
  <c r="G46" i="54"/>
  <c r="G70" i="54" s="1"/>
  <c r="G71" i="54" s="1"/>
  <c r="M45" i="54"/>
  <c r="K45" i="54"/>
  <c r="H43" i="54"/>
  <c r="G43" i="54"/>
  <c r="D43" i="54"/>
  <c r="D71" i="54" s="1"/>
  <c r="C43" i="54"/>
  <c r="C71" i="54" s="1"/>
  <c r="H42" i="54"/>
  <c r="F42" i="54"/>
  <c r="H41" i="54"/>
  <c r="F41" i="54"/>
  <c r="H40" i="54"/>
  <c r="F40" i="54"/>
  <c r="H39" i="54"/>
  <c r="F39" i="54"/>
  <c r="H38" i="54"/>
  <c r="F38" i="54"/>
  <c r="H37" i="54"/>
  <c r="F37" i="54"/>
  <c r="N36" i="54"/>
  <c r="M36" i="54"/>
  <c r="H35" i="54"/>
  <c r="F35" i="54"/>
  <c r="H34" i="54"/>
  <c r="F34" i="54"/>
  <c r="H33" i="54"/>
  <c r="F33" i="54"/>
  <c r="H32" i="54"/>
  <c r="F32" i="54"/>
  <c r="N31" i="54"/>
  <c r="E75" i="55" s="1"/>
  <c r="F75" i="55" s="1"/>
  <c r="M31" i="54"/>
  <c r="E16" i="55" s="1"/>
  <c r="F16" i="55" s="1"/>
  <c r="H30" i="54"/>
  <c r="F30" i="54"/>
  <c r="H29" i="54"/>
  <c r="F29" i="54"/>
  <c r="H28" i="54"/>
  <c r="F28" i="54"/>
  <c r="H27" i="54"/>
  <c r="F27" i="54"/>
  <c r="H26" i="54"/>
  <c r="F26" i="54"/>
  <c r="N25" i="54"/>
  <c r="M25" i="54"/>
  <c r="H24" i="54"/>
  <c r="F24" i="54"/>
  <c r="H23" i="54"/>
  <c r="F23" i="54"/>
  <c r="H22" i="54"/>
  <c r="F22" i="54"/>
  <c r="H21" i="54"/>
  <c r="F21" i="54"/>
  <c r="H20" i="54"/>
  <c r="F20" i="54"/>
  <c r="H19" i="54"/>
  <c r="F19" i="54"/>
  <c r="H18" i="54"/>
  <c r="F18" i="54"/>
  <c r="N17" i="54"/>
  <c r="M17" i="54"/>
  <c r="E14" i="55" s="1"/>
  <c r="F14" i="55" s="1"/>
  <c r="H16" i="54"/>
  <c r="F16" i="54"/>
  <c r="H15" i="54"/>
  <c r="F15" i="54"/>
  <c r="H14" i="54"/>
  <c r="F14" i="54"/>
  <c r="H13" i="54"/>
  <c r="F13" i="54"/>
  <c r="H12" i="54"/>
  <c r="F12" i="54"/>
  <c r="H11" i="54"/>
  <c r="F11" i="54"/>
  <c r="H10" i="54"/>
  <c r="F10" i="54"/>
  <c r="H9" i="54"/>
  <c r="F9" i="54"/>
  <c r="H8" i="54"/>
  <c r="F8" i="54"/>
  <c r="H7" i="54"/>
  <c r="F7" i="54"/>
  <c r="H6" i="54"/>
  <c r="F6" i="54"/>
  <c r="F43" i="54" s="1"/>
  <c r="N5" i="54"/>
  <c r="M5" i="54"/>
  <c r="G130" i="53"/>
  <c r="C130" i="53"/>
  <c r="M129" i="53"/>
  <c r="M124" i="53"/>
  <c r="F123" i="53"/>
  <c r="F122" i="53"/>
  <c r="F121" i="53"/>
  <c r="F120" i="53"/>
  <c r="F119" i="53"/>
  <c r="F118" i="53"/>
  <c r="F117" i="53"/>
  <c r="F116" i="53"/>
  <c r="E115" i="53"/>
  <c r="F115" i="53" s="1"/>
  <c r="B115" i="53"/>
  <c r="E114" i="53"/>
  <c r="F114" i="53" s="1"/>
  <c r="B114" i="53"/>
  <c r="F113" i="53"/>
  <c r="E113" i="53"/>
  <c r="B113" i="53"/>
  <c r="E112" i="53"/>
  <c r="F112" i="53" s="1"/>
  <c r="B112" i="53"/>
  <c r="F111" i="53"/>
  <c r="J111" i="53" s="1"/>
  <c r="M110" i="53"/>
  <c r="I110" i="53"/>
  <c r="F109" i="53"/>
  <c r="F108" i="53"/>
  <c r="F107" i="53"/>
  <c r="F106" i="53"/>
  <c r="F105" i="53"/>
  <c r="F104" i="53"/>
  <c r="J109" i="53" s="1"/>
  <c r="F103" i="53"/>
  <c r="E110" i="53" s="1"/>
  <c r="J110" i="53" s="1"/>
  <c r="M102" i="53"/>
  <c r="I98" i="53"/>
  <c r="F96" i="53"/>
  <c r="F95" i="53"/>
  <c r="F94" i="53"/>
  <c r="F93" i="53"/>
  <c r="F92" i="53"/>
  <c r="F91" i="53"/>
  <c r="F90" i="53"/>
  <c r="F89" i="53"/>
  <c r="F88" i="53"/>
  <c r="F87" i="53"/>
  <c r="F86" i="53"/>
  <c r="F85" i="53"/>
  <c r="F84" i="53"/>
  <c r="F83" i="53"/>
  <c r="F82" i="53"/>
  <c r="F81" i="53"/>
  <c r="F80" i="53"/>
  <c r="F79" i="53"/>
  <c r="F78" i="53"/>
  <c r="F77" i="53"/>
  <c r="E76" i="53"/>
  <c r="F76" i="53" s="1"/>
  <c r="B76" i="53"/>
  <c r="B75" i="53"/>
  <c r="B74" i="53"/>
  <c r="B73" i="53"/>
  <c r="B72" i="53"/>
  <c r="F70" i="53"/>
  <c r="F69" i="53"/>
  <c r="F68" i="53"/>
  <c r="F67" i="53"/>
  <c r="E71" i="53" s="1"/>
  <c r="F61" i="53"/>
  <c r="F60" i="53"/>
  <c r="F59" i="53"/>
  <c r="F58" i="53"/>
  <c r="F57" i="53"/>
  <c r="F56" i="53"/>
  <c r="F55" i="53"/>
  <c r="F54" i="53"/>
  <c r="F53" i="53"/>
  <c r="F52" i="53"/>
  <c r="F51" i="53"/>
  <c r="F50" i="53"/>
  <c r="F49" i="53"/>
  <c r="F48" i="53"/>
  <c r="F47" i="53"/>
  <c r="F46" i="53"/>
  <c r="F45" i="53"/>
  <c r="F44" i="53"/>
  <c r="F43" i="53"/>
  <c r="F42" i="53"/>
  <c r="F41" i="53"/>
  <c r="F40" i="53"/>
  <c r="F39" i="53"/>
  <c r="F38" i="53"/>
  <c r="F37" i="53"/>
  <c r="F36" i="53"/>
  <c r="F35" i="53"/>
  <c r="F34" i="53"/>
  <c r="F33" i="53"/>
  <c r="F32" i="53"/>
  <c r="F31" i="53"/>
  <c r="F30" i="53"/>
  <c r="F29" i="53"/>
  <c r="F28" i="53"/>
  <c r="F27" i="53"/>
  <c r="F26" i="53"/>
  <c r="F25" i="53"/>
  <c r="F24" i="53"/>
  <c r="F23" i="53"/>
  <c r="F22" i="53"/>
  <c r="F21" i="53"/>
  <c r="F20" i="53"/>
  <c r="F19" i="53"/>
  <c r="F18" i="53"/>
  <c r="E17" i="53"/>
  <c r="F17" i="53" s="1"/>
  <c r="B17" i="53"/>
  <c r="F16" i="53"/>
  <c r="E16" i="53"/>
  <c r="B16" i="53"/>
  <c r="E15" i="53"/>
  <c r="F15" i="53" s="1"/>
  <c r="B15" i="53"/>
  <c r="B14" i="53"/>
  <c r="B13" i="53"/>
  <c r="F12" i="53"/>
  <c r="B12" i="53"/>
  <c r="F11" i="53"/>
  <c r="B11" i="53"/>
  <c r="K9" i="53"/>
  <c r="L9" i="53" s="1"/>
  <c r="E5" i="53"/>
  <c r="F70" i="52"/>
  <c r="E70" i="52"/>
  <c r="E71" i="52" s="1"/>
  <c r="H69" i="52"/>
  <c r="J69" i="52" s="1"/>
  <c r="K69" i="52" s="1"/>
  <c r="G69" i="52"/>
  <c r="K68" i="52"/>
  <c r="J68" i="52"/>
  <c r="H68" i="52"/>
  <c r="G68" i="52"/>
  <c r="H67" i="52"/>
  <c r="J67" i="52" s="1"/>
  <c r="G67" i="52"/>
  <c r="H66" i="52"/>
  <c r="G66" i="52"/>
  <c r="J65" i="52"/>
  <c r="H65" i="52"/>
  <c r="K65" i="52" s="1"/>
  <c r="G65" i="52"/>
  <c r="H64" i="52"/>
  <c r="G64" i="52"/>
  <c r="M63" i="52"/>
  <c r="H62" i="52"/>
  <c r="J62" i="52" s="1"/>
  <c r="K62" i="52" s="1"/>
  <c r="G62" i="52"/>
  <c r="H61" i="52"/>
  <c r="G61" i="52"/>
  <c r="H60" i="52"/>
  <c r="G60" i="52"/>
  <c r="M59" i="52"/>
  <c r="H58" i="52"/>
  <c r="J58" i="52" s="1"/>
  <c r="G58" i="52"/>
  <c r="H57" i="52"/>
  <c r="J57" i="52" s="1"/>
  <c r="G57" i="52"/>
  <c r="H56" i="52"/>
  <c r="J56" i="52" s="1"/>
  <c r="K56" i="52" s="1"/>
  <c r="G56" i="52"/>
  <c r="H55" i="52"/>
  <c r="G55" i="52"/>
  <c r="H54" i="52"/>
  <c r="G54" i="52"/>
  <c r="H53" i="52"/>
  <c r="J53" i="52" s="1"/>
  <c r="G53" i="52"/>
  <c r="M52" i="52"/>
  <c r="H51" i="52"/>
  <c r="J51" i="52" s="1"/>
  <c r="G51" i="52"/>
  <c r="H50" i="52"/>
  <c r="J50" i="52" s="1"/>
  <c r="G50" i="52"/>
  <c r="H49" i="52"/>
  <c r="G49" i="52"/>
  <c r="G70" i="52" s="1"/>
  <c r="G71" i="52" s="1"/>
  <c r="H48" i="52"/>
  <c r="G48" i="52"/>
  <c r="H47" i="52"/>
  <c r="H70" i="52" s="1"/>
  <c r="G47" i="52"/>
  <c r="J46" i="52"/>
  <c r="K46" i="52" s="1"/>
  <c r="H46" i="52"/>
  <c r="G46" i="52"/>
  <c r="M45" i="52"/>
  <c r="K45" i="52"/>
  <c r="G43" i="52"/>
  <c r="D43" i="52"/>
  <c r="D71" i="52" s="1"/>
  <c r="C43" i="52"/>
  <c r="C71" i="52" s="1"/>
  <c r="H42" i="52"/>
  <c r="F42" i="52"/>
  <c r="H41" i="52"/>
  <c r="F41" i="52"/>
  <c r="H40" i="52"/>
  <c r="F40" i="52"/>
  <c r="H39" i="52"/>
  <c r="F39" i="52"/>
  <c r="H38" i="52"/>
  <c r="F38" i="52"/>
  <c r="H37" i="52"/>
  <c r="F37" i="52"/>
  <c r="N36" i="52"/>
  <c r="M36" i="52"/>
  <c r="H35" i="52"/>
  <c r="F35" i="52"/>
  <c r="H34" i="52"/>
  <c r="F34" i="52"/>
  <c r="H33" i="52"/>
  <c r="F33" i="52"/>
  <c r="H32" i="52"/>
  <c r="F32" i="52"/>
  <c r="N31" i="52"/>
  <c r="E75" i="53" s="1"/>
  <c r="F75" i="53" s="1"/>
  <c r="M31" i="52"/>
  <c r="H30" i="52"/>
  <c r="F30" i="52"/>
  <c r="H29" i="52"/>
  <c r="F29" i="52"/>
  <c r="H28" i="52"/>
  <c r="F28" i="52"/>
  <c r="H27" i="52"/>
  <c r="F27" i="52"/>
  <c r="H26" i="52"/>
  <c r="F26" i="52"/>
  <c r="N25" i="52"/>
  <c r="E74" i="53" s="1"/>
  <c r="F74" i="53" s="1"/>
  <c r="M25" i="52"/>
  <c r="H24" i="52"/>
  <c r="F24" i="52"/>
  <c r="H23" i="52"/>
  <c r="F23" i="52"/>
  <c r="H22" i="52"/>
  <c r="F22" i="52"/>
  <c r="H21" i="52"/>
  <c r="F21" i="52"/>
  <c r="H20" i="52"/>
  <c r="F20" i="52"/>
  <c r="H19" i="52"/>
  <c r="F19" i="52"/>
  <c r="H18" i="52"/>
  <c r="F18" i="52"/>
  <c r="N17" i="52"/>
  <c r="E73" i="53" s="1"/>
  <c r="F73" i="53" s="1"/>
  <c r="M17" i="52"/>
  <c r="E14" i="53" s="1"/>
  <c r="F14" i="53" s="1"/>
  <c r="H16" i="52"/>
  <c r="F16" i="52"/>
  <c r="H15" i="52"/>
  <c r="F15" i="52"/>
  <c r="H14" i="52"/>
  <c r="F14" i="52"/>
  <c r="H13" i="52"/>
  <c r="F13" i="52"/>
  <c r="H12" i="52"/>
  <c r="F12" i="52"/>
  <c r="H11" i="52"/>
  <c r="F11" i="52"/>
  <c r="H10" i="52"/>
  <c r="F10" i="52"/>
  <c r="H9" i="52"/>
  <c r="F9" i="52"/>
  <c r="H8" i="52"/>
  <c r="F8" i="52"/>
  <c r="H7" i="52"/>
  <c r="F7" i="52"/>
  <c r="H6" i="52"/>
  <c r="H43" i="52" s="1"/>
  <c r="H71" i="52" s="1"/>
  <c r="F6" i="52"/>
  <c r="F43" i="52" s="1"/>
  <c r="N5" i="52"/>
  <c r="E72" i="53" s="1"/>
  <c r="F72" i="53" s="1"/>
  <c r="M5" i="52"/>
  <c r="E13" i="53" s="1"/>
  <c r="F13" i="53" s="1"/>
  <c r="G130" i="51"/>
  <c r="C130" i="51"/>
  <c r="M129" i="51"/>
  <c r="M124" i="51"/>
  <c r="F123" i="51"/>
  <c r="F122" i="51"/>
  <c r="F121" i="51"/>
  <c r="F120" i="51"/>
  <c r="F119" i="51"/>
  <c r="F118" i="51"/>
  <c r="F117" i="51"/>
  <c r="F116" i="51"/>
  <c r="E115" i="51"/>
  <c r="F115" i="51" s="1"/>
  <c r="B115" i="51"/>
  <c r="E114" i="51"/>
  <c r="F114" i="51" s="1"/>
  <c r="B114" i="51"/>
  <c r="B113" i="51"/>
  <c r="B112" i="51"/>
  <c r="F111" i="51"/>
  <c r="J111" i="51" s="1"/>
  <c r="M110" i="51"/>
  <c r="I110" i="51"/>
  <c r="F109" i="51"/>
  <c r="F108" i="51"/>
  <c r="F107" i="51"/>
  <c r="F106" i="51"/>
  <c r="F105" i="51"/>
  <c r="F104" i="51"/>
  <c r="J109" i="51" s="1"/>
  <c r="F103" i="51"/>
  <c r="E110" i="51" s="1"/>
  <c r="J110" i="51" s="1"/>
  <c r="M102" i="51"/>
  <c r="I98" i="51"/>
  <c r="F96" i="51"/>
  <c r="F95" i="51"/>
  <c r="F94" i="51"/>
  <c r="F93" i="51"/>
  <c r="F92" i="51"/>
  <c r="F91" i="51"/>
  <c r="F90" i="51"/>
  <c r="F89" i="51"/>
  <c r="F88" i="51"/>
  <c r="F87" i="51"/>
  <c r="F86" i="51"/>
  <c r="F85" i="51"/>
  <c r="F84" i="51"/>
  <c r="F83" i="51"/>
  <c r="F82" i="51"/>
  <c r="F81" i="51"/>
  <c r="F80" i="51"/>
  <c r="F79" i="51"/>
  <c r="F78" i="51"/>
  <c r="F77" i="51"/>
  <c r="B76" i="51"/>
  <c r="B75" i="51"/>
  <c r="E74" i="51"/>
  <c r="F74" i="51" s="1"/>
  <c r="B74" i="51"/>
  <c r="E73" i="51"/>
  <c r="F73" i="51" s="1"/>
  <c r="B73" i="51"/>
  <c r="E72" i="51"/>
  <c r="F72" i="51" s="1"/>
  <c r="B72" i="51"/>
  <c r="F70" i="51"/>
  <c r="F69" i="51"/>
  <c r="F68" i="51"/>
  <c r="F67" i="51"/>
  <c r="E71" i="51" s="1"/>
  <c r="F61" i="51"/>
  <c r="F60" i="51"/>
  <c r="F59" i="51"/>
  <c r="F58" i="51"/>
  <c r="F57" i="51"/>
  <c r="F56" i="51"/>
  <c r="F55" i="51"/>
  <c r="F54" i="51"/>
  <c r="F53" i="51"/>
  <c r="F52" i="51"/>
  <c r="F51" i="51"/>
  <c r="F50" i="51"/>
  <c r="F49" i="51"/>
  <c r="F48" i="51"/>
  <c r="F47" i="51"/>
  <c r="F46" i="51"/>
  <c r="F45" i="51"/>
  <c r="F44" i="51"/>
  <c r="F43" i="51"/>
  <c r="F42" i="51"/>
  <c r="F41" i="51"/>
  <c r="F40" i="51"/>
  <c r="F39" i="51"/>
  <c r="F38" i="51"/>
  <c r="F37" i="51"/>
  <c r="F36" i="51"/>
  <c r="F35" i="51"/>
  <c r="F34" i="51"/>
  <c r="F33" i="51"/>
  <c r="F32" i="51"/>
  <c r="F31" i="51"/>
  <c r="F30" i="51"/>
  <c r="F29" i="51"/>
  <c r="F28" i="51"/>
  <c r="F27" i="51"/>
  <c r="F26" i="51"/>
  <c r="F25" i="51"/>
  <c r="F24" i="51"/>
  <c r="F23" i="51"/>
  <c r="F22" i="51"/>
  <c r="F21" i="51"/>
  <c r="F20" i="51"/>
  <c r="F19" i="51"/>
  <c r="F18" i="51"/>
  <c r="E17" i="51"/>
  <c r="F17" i="51" s="1"/>
  <c r="B17" i="51"/>
  <c r="E16" i="51"/>
  <c r="F16" i="51" s="1"/>
  <c r="B16" i="51"/>
  <c r="E15" i="51"/>
  <c r="F15" i="51" s="1"/>
  <c r="B15" i="51"/>
  <c r="E14" i="51"/>
  <c r="F14" i="51" s="1"/>
  <c r="B14" i="51"/>
  <c r="B13" i="51"/>
  <c r="F12" i="51"/>
  <c r="B12" i="51"/>
  <c r="F11" i="51"/>
  <c r="B11" i="51"/>
  <c r="K9" i="51"/>
  <c r="L9" i="51" s="1"/>
  <c r="E5" i="51"/>
  <c r="F70" i="50"/>
  <c r="E70" i="50"/>
  <c r="E71" i="50" s="1"/>
  <c r="H69" i="50"/>
  <c r="G69" i="50"/>
  <c r="H68" i="50"/>
  <c r="J68" i="50" s="1"/>
  <c r="K68" i="50" s="1"/>
  <c r="G68" i="50"/>
  <c r="H67" i="50"/>
  <c r="G67" i="50"/>
  <c r="H66" i="50"/>
  <c r="G66" i="50"/>
  <c r="H65" i="50"/>
  <c r="G65" i="50"/>
  <c r="H64" i="50"/>
  <c r="G64" i="50"/>
  <c r="M63" i="50"/>
  <c r="H62" i="50"/>
  <c r="G62" i="50"/>
  <c r="H61" i="50"/>
  <c r="G61" i="50"/>
  <c r="H60" i="50"/>
  <c r="G60" i="50"/>
  <c r="M59" i="50"/>
  <c r="H58" i="50"/>
  <c r="G58" i="50"/>
  <c r="H57" i="50"/>
  <c r="G57" i="50"/>
  <c r="H56" i="50"/>
  <c r="J56" i="50" s="1"/>
  <c r="K56" i="50" s="1"/>
  <c r="G56" i="50"/>
  <c r="H55" i="50"/>
  <c r="J55" i="50" s="1"/>
  <c r="K55" i="50" s="1"/>
  <c r="G55" i="50"/>
  <c r="H54" i="50"/>
  <c r="G54" i="50"/>
  <c r="H53" i="50"/>
  <c r="G53" i="50"/>
  <c r="M52" i="50"/>
  <c r="E113" i="51" s="1"/>
  <c r="F113" i="51" s="1"/>
  <c r="H51" i="50"/>
  <c r="J51" i="50" s="1"/>
  <c r="K51" i="50" s="1"/>
  <c r="G51" i="50"/>
  <c r="H50" i="50"/>
  <c r="G50" i="50"/>
  <c r="H49" i="50"/>
  <c r="J49" i="50" s="1"/>
  <c r="G49" i="50"/>
  <c r="H48" i="50"/>
  <c r="G48" i="50"/>
  <c r="H47" i="50"/>
  <c r="G47" i="50"/>
  <c r="H46" i="50"/>
  <c r="J46" i="50" s="1"/>
  <c r="G46" i="50"/>
  <c r="G70" i="50" s="1"/>
  <c r="G71" i="50" s="1"/>
  <c r="M45" i="50"/>
  <c r="E112" i="51" s="1"/>
  <c r="F112" i="51" s="1"/>
  <c r="K45" i="50"/>
  <c r="G43" i="50"/>
  <c r="D43" i="50"/>
  <c r="D71" i="50" s="1"/>
  <c r="C43" i="50"/>
  <c r="C71" i="50" s="1"/>
  <c r="H42" i="50"/>
  <c r="F42" i="50"/>
  <c r="H41" i="50"/>
  <c r="F41" i="50"/>
  <c r="H40" i="50"/>
  <c r="F40" i="50"/>
  <c r="H39" i="50"/>
  <c r="F39" i="50"/>
  <c r="H38" i="50"/>
  <c r="F38" i="50"/>
  <c r="H37" i="50"/>
  <c r="F37" i="50"/>
  <c r="N36" i="50"/>
  <c r="E76" i="51" s="1"/>
  <c r="F76" i="51" s="1"/>
  <c r="M36" i="50"/>
  <c r="H35" i="50"/>
  <c r="F35" i="50"/>
  <c r="H34" i="50"/>
  <c r="F34" i="50"/>
  <c r="H33" i="50"/>
  <c r="F33" i="50"/>
  <c r="H32" i="50"/>
  <c r="F32" i="50"/>
  <c r="N31" i="50"/>
  <c r="E75" i="51" s="1"/>
  <c r="F75" i="51" s="1"/>
  <c r="M31" i="50"/>
  <c r="H30" i="50"/>
  <c r="F30" i="50"/>
  <c r="H29" i="50"/>
  <c r="F29" i="50"/>
  <c r="H28" i="50"/>
  <c r="F28" i="50"/>
  <c r="H27" i="50"/>
  <c r="F27" i="50"/>
  <c r="H26" i="50"/>
  <c r="F26" i="50"/>
  <c r="N25" i="50"/>
  <c r="M25" i="50"/>
  <c r="H24" i="50"/>
  <c r="F24" i="50"/>
  <c r="H23" i="50"/>
  <c r="F23" i="50"/>
  <c r="H22" i="50"/>
  <c r="F22" i="50"/>
  <c r="H21" i="50"/>
  <c r="F21" i="50"/>
  <c r="H20" i="50"/>
  <c r="F20" i="50"/>
  <c r="H19" i="50"/>
  <c r="F19" i="50"/>
  <c r="H18" i="50"/>
  <c r="F18" i="50"/>
  <c r="N17" i="50"/>
  <c r="M17" i="50"/>
  <c r="H16" i="50"/>
  <c r="F16" i="50"/>
  <c r="H15" i="50"/>
  <c r="F15" i="50"/>
  <c r="H14" i="50"/>
  <c r="F14" i="50"/>
  <c r="H13" i="50"/>
  <c r="F13" i="50"/>
  <c r="H12" i="50"/>
  <c r="F12" i="50"/>
  <c r="H11" i="50"/>
  <c r="F11" i="50"/>
  <c r="H10" i="50"/>
  <c r="F10" i="50"/>
  <c r="H9" i="50"/>
  <c r="F9" i="50"/>
  <c r="H8" i="50"/>
  <c r="H43" i="50" s="1"/>
  <c r="F8" i="50"/>
  <c r="H7" i="50"/>
  <c r="F7" i="50"/>
  <c r="H6" i="50"/>
  <c r="F6" i="50"/>
  <c r="F43" i="50" s="1"/>
  <c r="N5" i="50"/>
  <c r="M5" i="50"/>
  <c r="E13" i="51" s="1"/>
  <c r="F13" i="51" s="1"/>
  <c r="G130" i="49"/>
  <c r="C130" i="49"/>
  <c r="M129" i="49"/>
  <c r="M124" i="49"/>
  <c r="F123" i="49"/>
  <c r="F122" i="49"/>
  <c r="F121" i="49"/>
  <c r="F120" i="49"/>
  <c r="F119" i="49"/>
  <c r="F118" i="49"/>
  <c r="F117" i="49"/>
  <c r="F116" i="49"/>
  <c r="E115" i="49"/>
  <c r="F115" i="49" s="1"/>
  <c r="B115" i="49"/>
  <c r="E114" i="49"/>
  <c r="F114" i="49" s="1"/>
  <c r="B114" i="49"/>
  <c r="B113" i="49"/>
  <c r="B112" i="49"/>
  <c r="F111" i="49"/>
  <c r="J111" i="49" s="1"/>
  <c r="I110" i="49"/>
  <c r="F109" i="49"/>
  <c r="F108" i="49"/>
  <c r="F107" i="49"/>
  <c r="F106" i="49"/>
  <c r="F105" i="49"/>
  <c r="F104" i="49"/>
  <c r="J109" i="49" s="1"/>
  <c r="J103" i="49"/>
  <c r="F103" i="49"/>
  <c r="E110" i="49" s="1"/>
  <c r="J110" i="49" s="1"/>
  <c r="M102" i="49"/>
  <c r="M110" i="49" s="1"/>
  <c r="I98" i="49"/>
  <c r="F96" i="49"/>
  <c r="F95" i="49"/>
  <c r="F94" i="49"/>
  <c r="F93" i="49"/>
  <c r="F92" i="49"/>
  <c r="F91" i="49"/>
  <c r="F90" i="49"/>
  <c r="F89" i="49"/>
  <c r="F88" i="49"/>
  <c r="F87" i="49"/>
  <c r="F86" i="49"/>
  <c r="F85" i="49"/>
  <c r="F84" i="49"/>
  <c r="F83" i="49"/>
  <c r="F82" i="49"/>
  <c r="F81" i="49"/>
  <c r="F80" i="49"/>
  <c r="F79" i="49"/>
  <c r="F78" i="49"/>
  <c r="F77" i="49"/>
  <c r="B76" i="49"/>
  <c r="B75" i="49"/>
  <c r="E74" i="49"/>
  <c r="F74" i="49" s="1"/>
  <c r="B74" i="49"/>
  <c r="E73" i="49"/>
  <c r="F73" i="49" s="1"/>
  <c r="B73" i="49"/>
  <c r="B72" i="49"/>
  <c r="F70" i="49"/>
  <c r="F69" i="49"/>
  <c r="F68" i="49"/>
  <c r="F67" i="49"/>
  <c r="F61" i="49"/>
  <c r="F60" i="49"/>
  <c r="F59" i="49"/>
  <c r="F58" i="49"/>
  <c r="F57" i="49"/>
  <c r="F56" i="49"/>
  <c r="F55" i="49"/>
  <c r="F54" i="49"/>
  <c r="F53" i="49"/>
  <c r="F52" i="49"/>
  <c r="F51" i="49"/>
  <c r="F50" i="49"/>
  <c r="F49" i="49"/>
  <c r="F48" i="49"/>
  <c r="F47" i="49"/>
  <c r="F46" i="49"/>
  <c r="F45" i="49"/>
  <c r="F44" i="49"/>
  <c r="F43" i="49"/>
  <c r="F42" i="49"/>
  <c r="F41" i="49"/>
  <c r="F40" i="49"/>
  <c r="F39" i="49"/>
  <c r="F38" i="49"/>
  <c r="F37" i="49"/>
  <c r="F36" i="49"/>
  <c r="F35" i="49"/>
  <c r="F34" i="49"/>
  <c r="F33" i="49"/>
  <c r="F32" i="49"/>
  <c r="F31" i="49"/>
  <c r="F30" i="49"/>
  <c r="F29" i="49"/>
  <c r="F28" i="49"/>
  <c r="F27" i="49"/>
  <c r="F26" i="49"/>
  <c r="F25" i="49"/>
  <c r="F24" i="49"/>
  <c r="F23" i="49"/>
  <c r="F22" i="49"/>
  <c r="F21" i="49"/>
  <c r="F20" i="49"/>
  <c r="F19" i="49"/>
  <c r="F18" i="49"/>
  <c r="E17" i="49"/>
  <c r="F17" i="49" s="1"/>
  <c r="B17" i="49"/>
  <c r="E16" i="49"/>
  <c r="F16" i="49" s="1"/>
  <c r="B16" i="49"/>
  <c r="F15" i="49"/>
  <c r="E15" i="49"/>
  <c r="B15" i="49"/>
  <c r="B14" i="49"/>
  <c r="B13" i="49"/>
  <c r="F12" i="49"/>
  <c r="B12" i="49"/>
  <c r="F11" i="49"/>
  <c r="B11" i="49"/>
  <c r="K9" i="49"/>
  <c r="L9" i="49" s="1"/>
  <c r="E5" i="49"/>
  <c r="F70" i="48"/>
  <c r="E70" i="48"/>
  <c r="E71" i="48" s="1"/>
  <c r="H69" i="48"/>
  <c r="G69" i="48"/>
  <c r="H68" i="48"/>
  <c r="J68" i="48" s="1"/>
  <c r="K68" i="48" s="1"/>
  <c r="G68" i="48"/>
  <c r="H67" i="48"/>
  <c r="J67" i="48" s="1"/>
  <c r="G67" i="48"/>
  <c r="H66" i="48"/>
  <c r="G66" i="48"/>
  <c r="J65" i="48"/>
  <c r="K65" i="48" s="1"/>
  <c r="H65" i="48"/>
  <c r="G65" i="48"/>
  <c r="H64" i="48"/>
  <c r="G64" i="48"/>
  <c r="M63" i="48"/>
  <c r="H62" i="48"/>
  <c r="G62" i="48"/>
  <c r="H61" i="48"/>
  <c r="J61" i="48" s="1"/>
  <c r="G61" i="48"/>
  <c r="H60" i="48"/>
  <c r="G60" i="48"/>
  <c r="M59" i="48"/>
  <c r="H58" i="48"/>
  <c r="J58" i="48" s="1"/>
  <c r="G58" i="48"/>
  <c r="J57" i="48"/>
  <c r="H57" i="48"/>
  <c r="K57" i="48" s="1"/>
  <c r="G57" i="48"/>
  <c r="H56" i="48"/>
  <c r="J56" i="48" s="1"/>
  <c r="K56" i="48" s="1"/>
  <c r="G56" i="48"/>
  <c r="J55" i="48"/>
  <c r="K55" i="48" s="1"/>
  <c r="H55" i="48"/>
  <c r="G55" i="48"/>
  <c r="J54" i="48"/>
  <c r="K54" i="48" s="1"/>
  <c r="H54" i="48"/>
  <c r="G54" i="48"/>
  <c r="H53" i="48"/>
  <c r="G53" i="48"/>
  <c r="M52" i="48"/>
  <c r="E113" i="49" s="1"/>
  <c r="F113" i="49" s="1"/>
  <c r="H51" i="48"/>
  <c r="G51" i="48"/>
  <c r="H50" i="48"/>
  <c r="J50" i="48" s="1"/>
  <c r="G50" i="48"/>
  <c r="H49" i="48"/>
  <c r="G49" i="48"/>
  <c r="J48" i="48"/>
  <c r="K48" i="48" s="1"/>
  <c r="H48" i="48"/>
  <c r="G48" i="48"/>
  <c r="K47" i="48"/>
  <c r="J47" i="48"/>
  <c r="H47" i="48"/>
  <c r="G47" i="48"/>
  <c r="H46" i="48"/>
  <c r="G46" i="48"/>
  <c r="G70" i="48" s="1"/>
  <c r="G71" i="48" s="1"/>
  <c r="M45" i="48"/>
  <c r="E112" i="49" s="1"/>
  <c r="F112" i="49" s="1"/>
  <c r="K45" i="48"/>
  <c r="G43" i="48"/>
  <c r="D43" i="48"/>
  <c r="D71" i="48" s="1"/>
  <c r="C43" i="48"/>
  <c r="C71" i="48" s="1"/>
  <c r="H42" i="48"/>
  <c r="F42" i="48"/>
  <c r="H41" i="48"/>
  <c r="F41" i="48"/>
  <c r="H40" i="48"/>
  <c r="F40" i="48"/>
  <c r="H39" i="48"/>
  <c r="F39" i="48"/>
  <c r="H38" i="48"/>
  <c r="F38" i="48"/>
  <c r="H37" i="48"/>
  <c r="F37" i="48"/>
  <c r="N36" i="48"/>
  <c r="E76" i="49" s="1"/>
  <c r="F76" i="49" s="1"/>
  <c r="M36" i="48"/>
  <c r="H35" i="48"/>
  <c r="F35" i="48"/>
  <c r="H34" i="48"/>
  <c r="F34" i="48"/>
  <c r="H33" i="48"/>
  <c r="F33" i="48"/>
  <c r="H32" i="48"/>
  <c r="F32" i="48"/>
  <c r="N31" i="48"/>
  <c r="E75" i="49" s="1"/>
  <c r="F75" i="49" s="1"/>
  <c r="M31" i="48"/>
  <c r="H30" i="48"/>
  <c r="F30" i="48"/>
  <c r="H29" i="48"/>
  <c r="F29" i="48"/>
  <c r="H28" i="48"/>
  <c r="F28" i="48"/>
  <c r="H27" i="48"/>
  <c r="F27" i="48"/>
  <c r="H26" i="48"/>
  <c r="F26" i="48"/>
  <c r="N25" i="48"/>
  <c r="M25" i="48"/>
  <c r="H24" i="48"/>
  <c r="F24" i="48"/>
  <c r="H23" i="48"/>
  <c r="F23" i="48"/>
  <c r="H22" i="48"/>
  <c r="F22" i="48"/>
  <c r="H21" i="48"/>
  <c r="F21" i="48"/>
  <c r="H20" i="48"/>
  <c r="F20" i="48"/>
  <c r="H19" i="48"/>
  <c r="F19" i="48"/>
  <c r="H18" i="48"/>
  <c r="F18" i="48"/>
  <c r="N17" i="48"/>
  <c r="M17" i="48"/>
  <c r="E14" i="49" s="1"/>
  <c r="F14" i="49" s="1"/>
  <c r="H16" i="48"/>
  <c r="F16" i="48"/>
  <c r="H15" i="48"/>
  <c r="F15" i="48"/>
  <c r="H14" i="48"/>
  <c r="F14" i="48"/>
  <c r="H13" i="48"/>
  <c r="F13" i="48"/>
  <c r="H12" i="48"/>
  <c r="F12" i="48"/>
  <c r="H11" i="48"/>
  <c r="F11" i="48"/>
  <c r="H10" i="48"/>
  <c r="F10" i="48"/>
  <c r="H9" i="48"/>
  <c r="F9" i="48"/>
  <c r="H8" i="48"/>
  <c r="F8" i="48"/>
  <c r="H7" i="48"/>
  <c r="F7" i="48"/>
  <c r="H6" i="48"/>
  <c r="H43" i="48" s="1"/>
  <c r="F6" i="48"/>
  <c r="F43" i="48" s="1"/>
  <c r="N5" i="48"/>
  <c r="E72" i="49" s="1"/>
  <c r="F72" i="49" s="1"/>
  <c r="M5" i="48"/>
  <c r="E13" i="49" s="1"/>
  <c r="F13" i="49" s="1"/>
  <c r="G130" i="47"/>
  <c r="C130" i="47"/>
  <c r="M129" i="47"/>
  <c r="M124" i="47"/>
  <c r="F123" i="47"/>
  <c r="F122" i="47"/>
  <c r="F121" i="47"/>
  <c r="F120" i="47"/>
  <c r="F119" i="47"/>
  <c r="F118" i="47"/>
  <c r="F117" i="47"/>
  <c r="F116" i="47"/>
  <c r="E115" i="47"/>
  <c r="F115" i="47" s="1"/>
  <c r="B115" i="47"/>
  <c r="E114" i="47"/>
  <c r="F114" i="47" s="1"/>
  <c r="B114" i="47"/>
  <c r="B113" i="47"/>
  <c r="E112" i="47"/>
  <c r="F112" i="47" s="1"/>
  <c r="B112" i="47"/>
  <c r="F111" i="47"/>
  <c r="J111" i="47" s="1"/>
  <c r="M110" i="47"/>
  <c r="I110" i="47"/>
  <c r="F109" i="47"/>
  <c r="F108" i="47"/>
  <c r="F107" i="47"/>
  <c r="F106" i="47"/>
  <c r="F105" i="47"/>
  <c r="F104" i="47"/>
  <c r="J109" i="47" s="1"/>
  <c r="F103" i="47"/>
  <c r="M102" i="47"/>
  <c r="I98" i="47"/>
  <c r="F96" i="47"/>
  <c r="F95" i="47"/>
  <c r="F94" i="47"/>
  <c r="F93" i="47"/>
  <c r="F92" i="47"/>
  <c r="F91" i="47"/>
  <c r="F90" i="47"/>
  <c r="F89" i="47"/>
  <c r="F88" i="47"/>
  <c r="F87" i="47"/>
  <c r="F86" i="47"/>
  <c r="F85" i="47"/>
  <c r="F84" i="47"/>
  <c r="F83" i="47"/>
  <c r="F82" i="47"/>
  <c r="F81" i="47"/>
  <c r="F80" i="47"/>
  <c r="F79" i="47"/>
  <c r="F78" i="47"/>
  <c r="F77" i="47"/>
  <c r="B76" i="47"/>
  <c r="B75" i="47"/>
  <c r="B74" i="47"/>
  <c r="B73" i="47"/>
  <c r="B72" i="47"/>
  <c r="F70" i="47"/>
  <c r="F69" i="47"/>
  <c r="F68" i="47"/>
  <c r="F67" i="47"/>
  <c r="F61" i="47"/>
  <c r="F60" i="47"/>
  <c r="F59" i="47"/>
  <c r="F58" i="47"/>
  <c r="F57" i="47"/>
  <c r="F56" i="47"/>
  <c r="F55" i="47"/>
  <c r="F54" i="47"/>
  <c r="F53" i="47"/>
  <c r="F52" i="47"/>
  <c r="F51" i="47"/>
  <c r="F50" i="47"/>
  <c r="F49" i="47"/>
  <c r="F48" i="47"/>
  <c r="F47" i="47"/>
  <c r="F46" i="47"/>
  <c r="F45" i="47"/>
  <c r="F44" i="47"/>
  <c r="F43" i="47"/>
  <c r="F42" i="47"/>
  <c r="F41" i="47"/>
  <c r="F40" i="47"/>
  <c r="F39" i="47"/>
  <c r="F38" i="47"/>
  <c r="F37" i="47"/>
  <c r="F36" i="47"/>
  <c r="F35" i="47"/>
  <c r="F34" i="47"/>
  <c r="F33" i="47"/>
  <c r="F32" i="47"/>
  <c r="F31" i="47"/>
  <c r="F30" i="47"/>
  <c r="F29" i="47"/>
  <c r="F28" i="47"/>
  <c r="F27" i="47"/>
  <c r="F26" i="47"/>
  <c r="F25" i="47"/>
  <c r="F24" i="47"/>
  <c r="F23" i="47"/>
  <c r="F22" i="47"/>
  <c r="F21" i="47"/>
  <c r="F20" i="47"/>
  <c r="F19" i="47"/>
  <c r="F18" i="47"/>
  <c r="E17" i="47"/>
  <c r="F17" i="47" s="1"/>
  <c r="B17" i="47"/>
  <c r="E16" i="47"/>
  <c r="F16" i="47" s="1"/>
  <c r="B16" i="47"/>
  <c r="E15" i="47"/>
  <c r="F15" i="47" s="1"/>
  <c r="B15" i="47"/>
  <c r="B14" i="47"/>
  <c r="B13" i="47"/>
  <c r="F12" i="47"/>
  <c r="B12" i="47"/>
  <c r="F11" i="47"/>
  <c r="B11" i="47"/>
  <c r="K9" i="47"/>
  <c r="L9" i="47" s="1"/>
  <c r="E5" i="47"/>
  <c r="F70" i="46"/>
  <c r="E70" i="46"/>
  <c r="E71" i="46" s="1"/>
  <c r="K69" i="46"/>
  <c r="J69" i="46"/>
  <c r="H69" i="46"/>
  <c r="G69" i="46"/>
  <c r="H68" i="46"/>
  <c r="J68" i="46" s="1"/>
  <c r="K68" i="46" s="1"/>
  <c r="G68" i="46"/>
  <c r="H67" i="46"/>
  <c r="G67" i="46"/>
  <c r="H66" i="46"/>
  <c r="J66" i="46" s="1"/>
  <c r="G66" i="46"/>
  <c r="H65" i="46"/>
  <c r="G65" i="46"/>
  <c r="H64" i="46"/>
  <c r="G64" i="46"/>
  <c r="M63" i="46"/>
  <c r="H62" i="46"/>
  <c r="G62" i="46"/>
  <c r="H61" i="46"/>
  <c r="J61" i="46" s="1"/>
  <c r="K61" i="46" s="1"/>
  <c r="G61" i="46"/>
  <c r="H60" i="46"/>
  <c r="G60" i="46"/>
  <c r="M59" i="46"/>
  <c r="H58" i="46"/>
  <c r="G58" i="46"/>
  <c r="J57" i="46"/>
  <c r="H57" i="46"/>
  <c r="G57" i="46"/>
  <c r="K56" i="46"/>
  <c r="H56" i="46"/>
  <c r="J56" i="46" s="1"/>
  <c r="G56" i="46"/>
  <c r="H55" i="46"/>
  <c r="G55" i="46"/>
  <c r="H54" i="46"/>
  <c r="G54" i="46"/>
  <c r="H53" i="46"/>
  <c r="G53" i="46"/>
  <c r="M52" i="46"/>
  <c r="E113" i="47" s="1"/>
  <c r="F113" i="47" s="1"/>
  <c r="H51" i="46"/>
  <c r="J51" i="46" s="1"/>
  <c r="G51" i="46"/>
  <c r="H50" i="46"/>
  <c r="G50" i="46"/>
  <c r="H49" i="46"/>
  <c r="G49" i="46"/>
  <c r="H48" i="46"/>
  <c r="G48" i="46"/>
  <c r="H47" i="46"/>
  <c r="G47" i="46"/>
  <c r="J46" i="46"/>
  <c r="H46" i="46"/>
  <c r="G46" i="46"/>
  <c r="M45" i="46"/>
  <c r="K45" i="46"/>
  <c r="G43" i="46"/>
  <c r="D43" i="46"/>
  <c r="D71" i="46" s="1"/>
  <c r="C43" i="46"/>
  <c r="C71" i="46" s="1"/>
  <c r="H42" i="46"/>
  <c r="F42" i="46"/>
  <c r="H41" i="46"/>
  <c r="F41" i="46"/>
  <c r="H40" i="46"/>
  <c r="F40" i="46"/>
  <c r="H39" i="46"/>
  <c r="F39" i="46"/>
  <c r="H38" i="46"/>
  <c r="F38" i="46"/>
  <c r="H37" i="46"/>
  <c r="F37" i="46"/>
  <c r="N36" i="46"/>
  <c r="E76" i="47" s="1"/>
  <c r="F76" i="47" s="1"/>
  <c r="M36" i="46"/>
  <c r="H35" i="46"/>
  <c r="F35" i="46"/>
  <c r="H34" i="46"/>
  <c r="F34" i="46"/>
  <c r="H33" i="46"/>
  <c r="F33" i="46"/>
  <c r="H32" i="46"/>
  <c r="F32" i="46"/>
  <c r="N31" i="46"/>
  <c r="E75" i="47" s="1"/>
  <c r="F75" i="47" s="1"/>
  <c r="M31" i="46"/>
  <c r="H30" i="46"/>
  <c r="F30" i="46"/>
  <c r="H29" i="46"/>
  <c r="F29" i="46"/>
  <c r="H28" i="46"/>
  <c r="F28" i="46"/>
  <c r="H27" i="46"/>
  <c r="F27" i="46"/>
  <c r="H26" i="46"/>
  <c r="F26" i="46"/>
  <c r="N25" i="46"/>
  <c r="E74" i="47" s="1"/>
  <c r="F74" i="47" s="1"/>
  <c r="M25" i="46"/>
  <c r="H24" i="46"/>
  <c r="F24" i="46"/>
  <c r="H23" i="46"/>
  <c r="F23" i="46"/>
  <c r="H22" i="46"/>
  <c r="F22" i="46"/>
  <c r="H21" i="46"/>
  <c r="F21" i="46"/>
  <c r="H20" i="46"/>
  <c r="F20" i="46"/>
  <c r="H19" i="46"/>
  <c r="F19" i="46"/>
  <c r="H18" i="46"/>
  <c r="F18" i="46"/>
  <c r="N17" i="46"/>
  <c r="E73" i="47" s="1"/>
  <c r="F73" i="47" s="1"/>
  <c r="M17" i="46"/>
  <c r="E14" i="47" s="1"/>
  <c r="F14" i="47" s="1"/>
  <c r="H16" i="46"/>
  <c r="F16" i="46"/>
  <c r="H15" i="46"/>
  <c r="F15" i="46"/>
  <c r="H14" i="46"/>
  <c r="F14" i="46"/>
  <c r="H13" i="46"/>
  <c r="F13" i="46"/>
  <c r="H12" i="46"/>
  <c r="F12" i="46"/>
  <c r="H11" i="46"/>
  <c r="F11" i="46"/>
  <c r="H10" i="46"/>
  <c r="F10" i="46"/>
  <c r="H9" i="46"/>
  <c r="F9" i="46"/>
  <c r="H8" i="46"/>
  <c r="F8" i="46"/>
  <c r="H7" i="46"/>
  <c r="F7" i="46"/>
  <c r="H6" i="46"/>
  <c r="F6" i="46"/>
  <c r="N5" i="46"/>
  <c r="E72" i="47" s="1"/>
  <c r="F72" i="47" s="1"/>
  <c r="E97" i="47" s="1"/>
  <c r="J97" i="47" s="1"/>
  <c r="M5" i="46"/>
  <c r="E13" i="47" s="1"/>
  <c r="F13" i="47" s="1"/>
  <c r="G130" i="45"/>
  <c r="C130" i="45"/>
  <c r="M129" i="45"/>
  <c r="M124" i="45"/>
  <c r="F123" i="45"/>
  <c r="F122" i="45"/>
  <c r="F121" i="45"/>
  <c r="F120" i="45"/>
  <c r="F119" i="45"/>
  <c r="F118" i="45"/>
  <c r="F117" i="45"/>
  <c r="F116" i="45"/>
  <c r="E115" i="45"/>
  <c r="F115" i="45" s="1"/>
  <c r="B115" i="45"/>
  <c r="E114" i="45"/>
  <c r="F114" i="45" s="1"/>
  <c r="B114" i="45"/>
  <c r="F113" i="45"/>
  <c r="B113" i="45"/>
  <c r="E112" i="45"/>
  <c r="F112" i="45" s="1"/>
  <c r="B112" i="45"/>
  <c r="F111" i="45"/>
  <c r="J111" i="45" s="1"/>
  <c r="M110" i="45"/>
  <c r="I110" i="45"/>
  <c r="F109" i="45"/>
  <c r="F108" i="45"/>
  <c r="F107" i="45"/>
  <c r="F106" i="45"/>
  <c r="F105" i="45"/>
  <c r="F104" i="45"/>
  <c r="J109" i="45" s="1"/>
  <c r="F103" i="45"/>
  <c r="M102" i="45"/>
  <c r="I98" i="45"/>
  <c r="F96" i="45"/>
  <c r="F95" i="45"/>
  <c r="F94" i="45"/>
  <c r="F93" i="45"/>
  <c r="F92" i="45"/>
  <c r="F91" i="45"/>
  <c r="F90" i="45"/>
  <c r="F89" i="45"/>
  <c r="F88" i="45"/>
  <c r="F87" i="45"/>
  <c r="F86" i="45"/>
  <c r="F85" i="45"/>
  <c r="F84" i="45"/>
  <c r="F83" i="45"/>
  <c r="F82" i="45"/>
  <c r="F81" i="45"/>
  <c r="F80" i="45"/>
  <c r="F79" i="45"/>
  <c r="F78" i="45"/>
  <c r="F77" i="45"/>
  <c r="E76" i="45"/>
  <c r="F76" i="45" s="1"/>
  <c r="B76" i="45"/>
  <c r="B75" i="45"/>
  <c r="B74" i="45"/>
  <c r="B73" i="45"/>
  <c r="B72" i="45"/>
  <c r="F70" i="45"/>
  <c r="F69" i="45"/>
  <c r="F68" i="45"/>
  <c r="F67" i="45"/>
  <c r="M62" i="45"/>
  <c r="M97" i="45" s="1"/>
  <c r="F61" i="45"/>
  <c r="F60" i="45"/>
  <c r="F59" i="45"/>
  <c r="F58" i="45"/>
  <c r="F57" i="45"/>
  <c r="F56" i="45"/>
  <c r="F55" i="45"/>
  <c r="F54" i="45"/>
  <c r="F53" i="45"/>
  <c r="F52" i="45"/>
  <c r="F51" i="45"/>
  <c r="F50" i="45"/>
  <c r="F49" i="45"/>
  <c r="F48" i="45"/>
  <c r="F47" i="45"/>
  <c r="F46" i="45"/>
  <c r="F45" i="45"/>
  <c r="F44" i="45"/>
  <c r="F43" i="45"/>
  <c r="F42" i="45"/>
  <c r="F41" i="45"/>
  <c r="F40" i="45"/>
  <c r="F39" i="45"/>
  <c r="F38" i="45"/>
  <c r="F37" i="45"/>
  <c r="F36" i="45"/>
  <c r="F35" i="45"/>
  <c r="F34" i="45"/>
  <c r="F33" i="45"/>
  <c r="F32" i="45"/>
  <c r="F31" i="45"/>
  <c r="F30" i="45"/>
  <c r="F29" i="45"/>
  <c r="F28" i="45"/>
  <c r="F27" i="45"/>
  <c r="F26" i="45"/>
  <c r="F25" i="45"/>
  <c r="F24" i="45"/>
  <c r="F23" i="45"/>
  <c r="F22" i="45"/>
  <c r="F21" i="45"/>
  <c r="F20" i="45"/>
  <c r="F19" i="45"/>
  <c r="F18" i="45"/>
  <c r="E17" i="45"/>
  <c r="F17" i="45" s="1"/>
  <c r="B17" i="45"/>
  <c r="B16" i="45"/>
  <c r="E15" i="45"/>
  <c r="F15" i="45" s="1"/>
  <c r="B15" i="45"/>
  <c r="B14" i="45"/>
  <c r="B13" i="45"/>
  <c r="F12" i="45"/>
  <c r="B12" i="45"/>
  <c r="F11" i="45"/>
  <c r="B11" i="45"/>
  <c r="L9" i="45"/>
  <c r="K9" i="45"/>
  <c r="E5" i="45"/>
  <c r="F71" i="44"/>
  <c r="F70" i="44"/>
  <c r="E70" i="44"/>
  <c r="E71" i="44" s="1"/>
  <c r="H69" i="44"/>
  <c r="J69" i="44" s="1"/>
  <c r="K69" i="44" s="1"/>
  <c r="G69" i="44"/>
  <c r="H68" i="44"/>
  <c r="J68" i="44" s="1"/>
  <c r="K68" i="44" s="1"/>
  <c r="G68" i="44"/>
  <c r="H67" i="44"/>
  <c r="J67" i="44" s="1"/>
  <c r="G67" i="44"/>
  <c r="H66" i="44"/>
  <c r="G66" i="44"/>
  <c r="H65" i="44"/>
  <c r="G65" i="44"/>
  <c r="H64" i="44"/>
  <c r="G64" i="44"/>
  <c r="M63" i="44"/>
  <c r="H62" i="44"/>
  <c r="G62" i="44"/>
  <c r="J61" i="44"/>
  <c r="H61" i="44"/>
  <c r="K61" i="44" s="1"/>
  <c r="G61" i="44"/>
  <c r="H60" i="44"/>
  <c r="G60" i="44"/>
  <c r="M59" i="44"/>
  <c r="H58" i="44"/>
  <c r="J58" i="44" s="1"/>
  <c r="G58" i="44"/>
  <c r="H57" i="44"/>
  <c r="J57" i="44" s="1"/>
  <c r="G57" i="44"/>
  <c r="H56" i="44"/>
  <c r="J56" i="44" s="1"/>
  <c r="K56" i="44" s="1"/>
  <c r="G56" i="44"/>
  <c r="H55" i="44"/>
  <c r="G55" i="44"/>
  <c r="J54" i="44"/>
  <c r="H54" i="44"/>
  <c r="K54" i="44" s="1"/>
  <c r="G54" i="44"/>
  <c r="H53" i="44"/>
  <c r="G53" i="44"/>
  <c r="M52" i="44"/>
  <c r="E113" i="45" s="1"/>
  <c r="H51" i="44"/>
  <c r="G51" i="44"/>
  <c r="H50" i="44"/>
  <c r="J50" i="44" s="1"/>
  <c r="G50" i="44"/>
  <c r="H49" i="44"/>
  <c r="G49" i="44"/>
  <c r="H48" i="44"/>
  <c r="G48" i="44"/>
  <c r="H47" i="44"/>
  <c r="G47" i="44"/>
  <c r="J46" i="44"/>
  <c r="H46" i="44"/>
  <c r="G46" i="44"/>
  <c r="M45" i="44"/>
  <c r="K45" i="44"/>
  <c r="G43" i="44"/>
  <c r="D43" i="44"/>
  <c r="D71" i="44" s="1"/>
  <c r="C43" i="44"/>
  <c r="C71" i="44" s="1"/>
  <c r="H42" i="44"/>
  <c r="J42" i="44" s="1"/>
  <c r="F42" i="44"/>
  <c r="H41" i="44"/>
  <c r="F41" i="44"/>
  <c r="H40" i="44"/>
  <c r="F40" i="44"/>
  <c r="H39" i="44"/>
  <c r="F39" i="44"/>
  <c r="H38" i="44"/>
  <c r="F38" i="44"/>
  <c r="H37" i="44"/>
  <c r="F37" i="44"/>
  <c r="N36" i="44"/>
  <c r="M36" i="44"/>
  <c r="H35" i="44"/>
  <c r="F35" i="44"/>
  <c r="H34" i="44"/>
  <c r="F34" i="44"/>
  <c r="H33" i="44"/>
  <c r="F33" i="44"/>
  <c r="H32" i="44"/>
  <c r="F32" i="44"/>
  <c r="N31" i="44"/>
  <c r="E75" i="45" s="1"/>
  <c r="F75" i="45" s="1"/>
  <c r="M31" i="44"/>
  <c r="E16" i="45" s="1"/>
  <c r="F16" i="45" s="1"/>
  <c r="H30" i="44"/>
  <c r="J30" i="44" s="1"/>
  <c r="K30" i="44" s="1"/>
  <c r="F30" i="44"/>
  <c r="H29" i="44"/>
  <c r="J29" i="44" s="1"/>
  <c r="K29" i="44" s="1"/>
  <c r="F29" i="44"/>
  <c r="H28" i="44"/>
  <c r="F28" i="44"/>
  <c r="H27" i="44"/>
  <c r="J27" i="44" s="1"/>
  <c r="F27" i="44"/>
  <c r="H26" i="44"/>
  <c r="F26" i="44"/>
  <c r="N25" i="44"/>
  <c r="E74" i="45" s="1"/>
  <c r="F74" i="45" s="1"/>
  <c r="M25" i="44"/>
  <c r="H24" i="44"/>
  <c r="F24" i="44"/>
  <c r="H23" i="44"/>
  <c r="F23" i="44"/>
  <c r="H22" i="44"/>
  <c r="F22" i="44"/>
  <c r="H21" i="44"/>
  <c r="F21" i="44"/>
  <c r="H20" i="44"/>
  <c r="F20" i="44"/>
  <c r="H19" i="44"/>
  <c r="F19" i="44"/>
  <c r="H18" i="44"/>
  <c r="J18" i="44" s="1"/>
  <c r="K18" i="44" s="1"/>
  <c r="F18" i="44"/>
  <c r="N17" i="44"/>
  <c r="E73" i="45" s="1"/>
  <c r="F73" i="45" s="1"/>
  <c r="M17" i="44"/>
  <c r="E14" i="45" s="1"/>
  <c r="F14" i="45" s="1"/>
  <c r="H16" i="44"/>
  <c r="F16" i="44"/>
  <c r="H15" i="44"/>
  <c r="J15" i="44" s="1"/>
  <c r="K15" i="44" s="1"/>
  <c r="F15" i="44"/>
  <c r="H14" i="44"/>
  <c r="J14" i="44" s="1"/>
  <c r="K14" i="44" s="1"/>
  <c r="F14" i="44"/>
  <c r="H13" i="44"/>
  <c r="F13" i="44"/>
  <c r="H12" i="44"/>
  <c r="F12" i="44"/>
  <c r="H11" i="44"/>
  <c r="F11" i="44"/>
  <c r="H10" i="44"/>
  <c r="F10" i="44"/>
  <c r="H9" i="44"/>
  <c r="F9" i="44"/>
  <c r="H8" i="44"/>
  <c r="F8" i="44"/>
  <c r="H7" i="44"/>
  <c r="F7" i="44"/>
  <c r="H6" i="44"/>
  <c r="F6" i="44"/>
  <c r="F43" i="44" s="1"/>
  <c r="J5" i="44" s="1"/>
  <c r="N5" i="44"/>
  <c r="E72" i="45" s="1"/>
  <c r="F72" i="45" s="1"/>
  <c r="M5" i="44"/>
  <c r="E13" i="45" s="1"/>
  <c r="F13" i="45" s="1"/>
  <c r="M124" i="40"/>
  <c r="M102" i="40"/>
  <c r="F70" i="43"/>
  <c r="E70" i="43"/>
  <c r="E71" i="43" s="1"/>
  <c r="H69" i="43"/>
  <c r="G69" i="43"/>
  <c r="K68" i="43"/>
  <c r="J68" i="43"/>
  <c r="H68" i="43"/>
  <c r="G68" i="43"/>
  <c r="J67" i="43"/>
  <c r="H67" i="43"/>
  <c r="K67" i="43" s="1"/>
  <c r="G67" i="43"/>
  <c r="J66" i="43"/>
  <c r="K66" i="43" s="1"/>
  <c r="H66" i="43"/>
  <c r="G66" i="43"/>
  <c r="J65" i="43"/>
  <c r="K65" i="43" s="1"/>
  <c r="H65" i="43"/>
  <c r="G65" i="43"/>
  <c r="H64" i="43"/>
  <c r="J64" i="43" s="1"/>
  <c r="G64" i="43"/>
  <c r="M63" i="43"/>
  <c r="H62" i="43"/>
  <c r="J62" i="43" s="1"/>
  <c r="K62" i="43" s="1"/>
  <c r="G62" i="43"/>
  <c r="H61" i="43"/>
  <c r="G61" i="43"/>
  <c r="K60" i="43"/>
  <c r="J60" i="43"/>
  <c r="H60" i="43"/>
  <c r="G60" i="43"/>
  <c r="M59" i="43"/>
  <c r="E114" i="42" s="1"/>
  <c r="F114" i="42" s="1"/>
  <c r="J58" i="43"/>
  <c r="H58" i="43"/>
  <c r="K58" i="43" s="1"/>
  <c r="G58" i="43"/>
  <c r="H57" i="43"/>
  <c r="G57" i="43"/>
  <c r="H56" i="43"/>
  <c r="G56" i="43"/>
  <c r="H55" i="43"/>
  <c r="G55" i="43"/>
  <c r="G70" i="43" s="1"/>
  <c r="J54" i="43"/>
  <c r="K54" i="43" s="1"/>
  <c r="H54" i="43"/>
  <c r="G54" i="43"/>
  <c r="H53" i="43"/>
  <c r="G53" i="43"/>
  <c r="M52" i="43"/>
  <c r="J51" i="43"/>
  <c r="H51" i="43"/>
  <c r="K51" i="43" s="1"/>
  <c r="G51" i="43"/>
  <c r="H50" i="43"/>
  <c r="G50" i="43"/>
  <c r="H49" i="43"/>
  <c r="G49" i="43"/>
  <c r="H48" i="43"/>
  <c r="G48" i="43"/>
  <c r="H47" i="43"/>
  <c r="H70" i="43" s="1"/>
  <c r="G47" i="43"/>
  <c r="H46" i="43"/>
  <c r="J46" i="43" s="1"/>
  <c r="G46" i="43"/>
  <c r="M45" i="43"/>
  <c r="K45" i="43"/>
  <c r="G43" i="43"/>
  <c r="D43" i="43"/>
  <c r="D71" i="43" s="1"/>
  <c r="C43" i="43"/>
  <c r="C71" i="43" s="1"/>
  <c r="H42" i="43"/>
  <c r="F42" i="43"/>
  <c r="H41" i="43"/>
  <c r="F41" i="43"/>
  <c r="H40" i="43"/>
  <c r="F40" i="43"/>
  <c r="H39" i="43"/>
  <c r="F39" i="43"/>
  <c r="H38" i="43"/>
  <c r="F38" i="43"/>
  <c r="H37" i="43"/>
  <c r="F37" i="43"/>
  <c r="N36" i="43"/>
  <c r="E76" i="42" s="1"/>
  <c r="F76" i="42" s="1"/>
  <c r="M36" i="43"/>
  <c r="E17" i="42" s="1"/>
  <c r="F17" i="42" s="1"/>
  <c r="H35" i="43"/>
  <c r="F35" i="43"/>
  <c r="H34" i="43"/>
  <c r="F34" i="43"/>
  <c r="H33" i="43"/>
  <c r="F33" i="43"/>
  <c r="H32" i="43"/>
  <c r="F32" i="43"/>
  <c r="N31" i="43"/>
  <c r="M31" i="43"/>
  <c r="E16" i="42" s="1"/>
  <c r="F16" i="42" s="1"/>
  <c r="H30" i="43"/>
  <c r="F30" i="43"/>
  <c r="H29" i="43"/>
  <c r="F29" i="43"/>
  <c r="H28" i="43"/>
  <c r="F28" i="43"/>
  <c r="H27" i="43"/>
  <c r="F27" i="43"/>
  <c r="H26" i="43"/>
  <c r="F26" i="43"/>
  <c r="N25" i="43"/>
  <c r="M25" i="43"/>
  <c r="E15" i="42" s="1"/>
  <c r="F15" i="42" s="1"/>
  <c r="H24" i="43"/>
  <c r="F24" i="43"/>
  <c r="H23" i="43"/>
  <c r="F23" i="43"/>
  <c r="H22" i="43"/>
  <c r="F22" i="43"/>
  <c r="H21" i="43"/>
  <c r="F21" i="43"/>
  <c r="H20" i="43"/>
  <c r="F20" i="43"/>
  <c r="H19" i="43"/>
  <c r="F19" i="43"/>
  <c r="H18" i="43"/>
  <c r="F18" i="43"/>
  <c r="N17" i="43"/>
  <c r="E73" i="42" s="1"/>
  <c r="F73" i="42" s="1"/>
  <c r="M17" i="43"/>
  <c r="E14" i="42" s="1"/>
  <c r="F14" i="42" s="1"/>
  <c r="H16" i="43"/>
  <c r="F16" i="43"/>
  <c r="H15" i="43"/>
  <c r="F15" i="43"/>
  <c r="H14" i="43"/>
  <c r="F14" i="43"/>
  <c r="H13" i="43"/>
  <c r="F13" i="43"/>
  <c r="H12" i="43"/>
  <c r="F12" i="43"/>
  <c r="H11" i="43"/>
  <c r="F11" i="43"/>
  <c r="H10" i="43"/>
  <c r="F10" i="43"/>
  <c r="H9" i="43"/>
  <c r="F9" i="43"/>
  <c r="H8" i="43"/>
  <c r="F8" i="43"/>
  <c r="H7" i="43"/>
  <c r="F7" i="43"/>
  <c r="H6" i="43"/>
  <c r="F6" i="43"/>
  <c r="F43" i="43" s="1"/>
  <c r="N5" i="43"/>
  <c r="E72" i="42" s="1"/>
  <c r="F72" i="42" s="1"/>
  <c r="M5" i="43"/>
  <c r="E13" i="42" s="1"/>
  <c r="F13" i="42" s="1"/>
  <c r="G130" i="42"/>
  <c r="C130" i="42"/>
  <c r="M129" i="42"/>
  <c r="M124" i="42"/>
  <c r="F123" i="42"/>
  <c r="F122" i="42"/>
  <c r="F121" i="42"/>
  <c r="F120" i="42"/>
  <c r="F119" i="42"/>
  <c r="F118" i="42"/>
  <c r="F117" i="42"/>
  <c r="F116" i="42"/>
  <c r="E115" i="42"/>
  <c r="F115" i="42" s="1"/>
  <c r="B115" i="42"/>
  <c r="B114" i="42"/>
  <c r="E113" i="42"/>
  <c r="F113" i="42" s="1"/>
  <c r="B113" i="42"/>
  <c r="E112" i="42"/>
  <c r="F112" i="42" s="1"/>
  <c r="B112" i="42"/>
  <c r="F111" i="42"/>
  <c r="E124" i="42" s="1"/>
  <c r="J124" i="42" s="1"/>
  <c r="M110" i="42"/>
  <c r="I110" i="42"/>
  <c r="F109" i="42"/>
  <c r="F108" i="42"/>
  <c r="F107" i="42"/>
  <c r="F106" i="42"/>
  <c r="F105" i="42"/>
  <c r="F104" i="42"/>
  <c r="E110" i="42" s="1"/>
  <c r="J110" i="42" s="1"/>
  <c r="F103" i="42"/>
  <c r="J103" i="42" s="1"/>
  <c r="M102" i="42"/>
  <c r="I98" i="42"/>
  <c r="F96" i="42"/>
  <c r="F95" i="42"/>
  <c r="F94" i="42"/>
  <c r="F93" i="42"/>
  <c r="F92" i="42"/>
  <c r="F91" i="42"/>
  <c r="F90" i="42"/>
  <c r="F89" i="42"/>
  <c r="F88" i="42"/>
  <c r="F87" i="42"/>
  <c r="F86" i="42"/>
  <c r="F85" i="42"/>
  <c r="F84" i="42"/>
  <c r="F83" i="42"/>
  <c r="F82" i="42"/>
  <c r="F81" i="42"/>
  <c r="F80" i="42"/>
  <c r="F79" i="42"/>
  <c r="F78" i="42"/>
  <c r="F77" i="42"/>
  <c r="B76" i="42"/>
  <c r="F75" i="42"/>
  <c r="E75" i="42"/>
  <c r="B75" i="42"/>
  <c r="E74" i="42"/>
  <c r="F74" i="42" s="1"/>
  <c r="B74" i="42"/>
  <c r="B73" i="42"/>
  <c r="B72" i="42"/>
  <c r="F70" i="42"/>
  <c r="E71" i="42" s="1"/>
  <c r="F69" i="42"/>
  <c r="F68" i="42"/>
  <c r="F67"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B17" i="42"/>
  <c r="B16" i="42"/>
  <c r="B15" i="42"/>
  <c r="B14" i="42"/>
  <c r="B13" i="42"/>
  <c r="F12" i="42"/>
  <c r="B12" i="42"/>
  <c r="F11" i="42"/>
  <c r="B11" i="42"/>
  <c r="L9" i="42"/>
  <c r="K9" i="42"/>
  <c r="E5" i="42"/>
  <c r="P67" i="32"/>
  <c r="K67" i="32"/>
  <c r="O66" i="32"/>
  <c r="J66" i="32"/>
  <c r="O58" i="32"/>
  <c r="J58" i="32"/>
  <c r="O49" i="32"/>
  <c r="J49" i="32"/>
  <c r="P66" i="7"/>
  <c r="O65" i="7"/>
  <c r="O57" i="7"/>
  <c r="G130" i="40"/>
  <c r="C130" i="40"/>
  <c r="B115" i="40"/>
  <c r="B114" i="40"/>
  <c r="B113" i="40"/>
  <c r="B112" i="40"/>
  <c r="B76" i="40"/>
  <c r="B75" i="40"/>
  <c r="B74" i="40"/>
  <c r="B73" i="40"/>
  <c r="B72" i="40"/>
  <c r="M63" i="39"/>
  <c r="M59" i="39"/>
  <c r="M52" i="39"/>
  <c r="M45" i="39"/>
  <c r="N36" i="39"/>
  <c r="M36" i="39"/>
  <c r="N31" i="39"/>
  <c r="M31" i="39"/>
  <c r="N25" i="39"/>
  <c r="M25" i="39"/>
  <c r="N17" i="39"/>
  <c r="M17" i="39"/>
  <c r="N5" i="39"/>
  <c r="M5" i="39"/>
  <c r="B14" i="40"/>
  <c r="B15" i="40"/>
  <c r="B16" i="40"/>
  <c r="B17" i="40"/>
  <c r="B13" i="40"/>
  <c r="B12" i="40"/>
  <c r="B11" i="40"/>
  <c r="E5" i="40"/>
  <c r="F123" i="40"/>
  <c r="F122" i="40"/>
  <c r="F121" i="40"/>
  <c r="F120" i="40"/>
  <c r="F119" i="40"/>
  <c r="F118" i="40"/>
  <c r="F117" i="40"/>
  <c r="F116" i="40"/>
  <c r="F111" i="40"/>
  <c r="J111" i="40" s="1"/>
  <c r="I110" i="40"/>
  <c r="F109" i="40"/>
  <c r="F108" i="40"/>
  <c r="F107" i="40"/>
  <c r="F106" i="40"/>
  <c r="F105" i="40"/>
  <c r="F104" i="40"/>
  <c r="F103" i="40"/>
  <c r="I98" i="40"/>
  <c r="F96" i="40"/>
  <c r="F95" i="40"/>
  <c r="F94" i="40"/>
  <c r="F93" i="40"/>
  <c r="F92" i="40"/>
  <c r="F91" i="40"/>
  <c r="F90" i="40"/>
  <c r="F89" i="40"/>
  <c r="F88" i="40"/>
  <c r="F87" i="40"/>
  <c r="F86" i="40"/>
  <c r="F85" i="40"/>
  <c r="F84" i="40"/>
  <c r="F83" i="40"/>
  <c r="F82" i="40"/>
  <c r="F81" i="40"/>
  <c r="F80" i="40"/>
  <c r="F79" i="40"/>
  <c r="F78" i="40"/>
  <c r="F77" i="40"/>
  <c r="F70" i="40"/>
  <c r="F69" i="40"/>
  <c r="F68" i="40"/>
  <c r="F67"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2" i="40"/>
  <c r="F11" i="40"/>
  <c r="K9" i="40"/>
  <c r="L9" i="40" s="1"/>
  <c r="F70" i="39"/>
  <c r="E70" i="39"/>
  <c r="E71" i="39" s="1"/>
  <c r="H69" i="39"/>
  <c r="J69" i="39" s="1"/>
  <c r="K69" i="39" s="1"/>
  <c r="G69" i="39"/>
  <c r="H68" i="39"/>
  <c r="G68" i="39"/>
  <c r="H67" i="39"/>
  <c r="G67" i="39"/>
  <c r="H66" i="39"/>
  <c r="J66" i="39" s="1"/>
  <c r="K66" i="39" s="1"/>
  <c r="G66" i="39"/>
  <c r="H65" i="39"/>
  <c r="G65" i="39"/>
  <c r="H64" i="39"/>
  <c r="G64" i="39"/>
  <c r="H62" i="39"/>
  <c r="J62" i="39" s="1"/>
  <c r="K62" i="39" s="1"/>
  <c r="G62" i="39"/>
  <c r="H61" i="39"/>
  <c r="G61" i="39"/>
  <c r="H60" i="39"/>
  <c r="G60" i="39"/>
  <c r="H58" i="39"/>
  <c r="J58" i="39" s="1"/>
  <c r="K58" i="39" s="1"/>
  <c r="G58" i="39"/>
  <c r="H57" i="39"/>
  <c r="G57" i="39"/>
  <c r="H56" i="39"/>
  <c r="G56" i="39"/>
  <c r="H55" i="39"/>
  <c r="J55" i="39" s="1"/>
  <c r="K55" i="39" s="1"/>
  <c r="G55" i="39"/>
  <c r="H54" i="39"/>
  <c r="G54" i="39"/>
  <c r="H53" i="39"/>
  <c r="G53" i="39"/>
  <c r="H51" i="39"/>
  <c r="J51" i="39" s="1"/>
  <c r="K51" i="39" s="1"/>
  <c r="G51" i="39"/>
  <c r="H50" i="39"/>
  <c r="G50" i="39"/>
  <c r="H49" i="39"/>
  <c r="G49" i="39"/>
  <c r="H48" i="39"/>
  <c r="J48" i="39" s="1"/>
  <c r="K48" i="39" s="1"/>
  <c r="G48" i="39"/>
  <c r="H47" i="39"/>
  <c r="G47" i="39"/>
  <c r="H46" i="39"/>
  <c r="G46" i="39"/>
  <c r="K45" i="39"/>
  <c r="G43" i="39"/>
  <c r="D43" i="39"/>
  <c r="D71" i="39" s="1"/>
  <c r="C43" i="39"/>
  <c r="C71" i="39" s="1"/>
  <c r="H42" i="39"/>
  <c r="F42" i="39"/>
  <c r="H41" i="39"/>
  <c r="F41" i="39"/>
  <c r="H40" i="39"/>
  <c r="F40" i="39"/>
  <c r="H39" i="39"/>
  <c r="F39" i="39"/>
  <c r="H38" i="39"/>
  <c r="F38" i="39"/>
  <c r="H37" i="39"/>
  <c r="F37" i="39"/>
  <c r="H35" i="39"/>
  <c r="F35" i="39"/>
  <c r="H34" i="39"/>
  <c r="F34" i="39"/>
  <c r="H33" i="39"/>
  <c r="F33" i="39"/>
  <c r="H32" i="39"/>
  <c r="F32" i="39"/>
  <c r="H30" i="39"/>
  <c r="F30" i="39"/>
  <c r="H29" i="39"/>
  <c r="F29" i="39"/>
  <c r="H28" i="39"/>
  <c r="F28" i="39"/>
  <c r="H27" i="39"/>
  <c r="F27" i="39"/>
  <c r="H26" i="39"/>
  <c r="F26" i="39"/>
  <c r="H24" i="39"/>
  <c r="F24" i="39"/>
  <c r="H23" i="39"/>
  <c r="F23" i="39"/>
  <c r="H22" i="39"/>
  <c r="F22" i="39"/>
  <c r="H21" i="39"/>
  <c r="F21" i="39"/>
  <c r="H20" i="39"/>
  <c r="F20" i="39"/>
  <c r="H19" i="39"/>
  <c r="F19" i="39"/>
  <c r="H18" i="39"/>
  <c r="F18" i="39"/>
  <c r="H16" i="39"/>
  <c r="F16" i="39"/>
  <c r="H15" i="39"/>
  <c r="F15" i="39"/>
  <c r="H14" i="39"/>
  <c r="F14" i="39"/>
  <c r="H13" i="39"/>
  <c r="F13" i="39"/>
  <c r="H12" i="39"/>
  <c r="F12" i="39"/>
  <c r="H11" i="39"/>
  <c r="F11" i="39"/>
  <c r="H10" i="39"/>
  <c r="F10" i="39"/>
  <c r="H9" i="39"/>
  <c r="F9" i="39"/>
  <c r="H8" i="39"/>
  <c r="F8" i="39"/>
  <c r="H7" i="39"/>
  <c r="F7" i="39"/>
  <c r="H6" i="39"/>
  <c r="F6" i="39"/>
  <c r="E3" i="33"/>
  <c r="K53" i="8"/>
  <c r="J52" i="8"/>
  <c r="J44" i="8"/>
  <c r="K54" i="9"/>
  <c r="J53" i="9"/>
  <c r="J45" i="9"/>
  <c r="J38" i="44" l="1"/>
  <c r="K38" i="44" s="1"/>
  <c r="J5" i="60"/>
  <c r="J7" i="60" s="1"/>
  <c r="K7" i="60" s="1"/>
  <c r="F71" i="60"/>
  <c r="K62" i="60"/>
  <c r="J71" i="61"/>
  <c r="E129" i="61"/>
  <c r="F129" i="61" s="1"/>
  <c r="E135" i="61"/>
  <c r="K53" i="60"/>
  <c r="K111" i="61"/>
  <c r="L111" i="61" s="1"/>
  <c r="K48" i="60"/>
  <c r="E97" i="61"/>
  <c r="J97" i="61" s="1"/>
  <c r="K57" i="60"/>
  <c r="K58" i="60"/>
  <c r="K46" i="60"/>
  <c r="K60" i="60"/>
  <c r="E130" i="61"/>
  <c r="F130" i="61" s="1"/>
  <c r="J62" i="61"/>
  <c r="K47" i="60"/>
  <c r="J33" i="60"/>
  <c r="K33" i="60" s="1"/>
  <c r="K64" i="60"/>
  <c r="K109" i="61"/>
  <c r="K110" i="61" s="1"/>
  <c r="J53" i="60"/>
  <c r="E124" i="61"/>
  <c r="J124" i="61" s="1"/>
  <c r="J13" i="60"/>
  <c r="K13" i="60" s="1"/>
  <c r="J46" i="60"/>
  <c r="F125" i="61"/>
  <c r="J125" i="61" s="1"/>
  <c r="J62" i="60"/>
  <c r="J16" i="60"/>
  <c r="K16" i="60" s="1"/>
  <c r="J47" i="60"/>
  <c r="H70" i="60"/>
  <c r="H71" i="60" s="1"/>
  <c r="F98" i="61"/>
  <c r="J98" i="61" s="1"/>
  <c r="J54" i="60"/>
  <c r="K54" i="60" s="1"/>
  <c r="J10" i="60"/>
  <c r="K10" i="60" s="1"/>
  <c r="J40" i="60"/>
  <c r="K40" i="60" s="1"/>
  <c r="J64" i="60"/>
  <c r="J48" i="60"/>
  <c r="J57" i="60"/>
  <c r="J50" i="60"/>
  <c r="K50" i="60" s="1"/>
  <c r="J58" i="60"/>
  <c r="J60" i="60"/>
  <c r="J51" i="60"/>
  <c r="K51" i="60" s="1"/>
  <c r="F62" i="59"/>
  <c r="K109" i="59"/>
  <c r="K110" i="59" s="1"/>
  <c r="E129" i="59"/>
  <c r="F129" i="59" s="1"/>
  <c r="E135" i="59"/>
  <c r="J71" i="59"/>
  <c r="K51" i="58"/>
  <c r="K66" i="58"/>
  <c r="K53" i="58"/>
  <c r="K111" i="59"/>
  <c r="L111" i="59" s="1"/>
  <c r="E97" i="59"/>
  <c r="J97" i="59" s="1"/>
  <c r="K47" i="58"/>
  <c r="F71" i="58"/>
  <c r="J5" i="58"/>
  <c r="J32" i="58" s="1"/>
  <c r="K32" i="58" s="1"/>
  <c r="K62" i="58"/>
  <c r="K48" i="58"/>
  <c r="J50" i="58"/>
  <c r="K50" i="58" s="1"/>
  <c r="K57" i="58"/>
  <c r="J66" i="58"/>
  <c r="E124" i="59"/>
  <c r="J124" i="59" s="1"/>
  <c r="J51" i="58"/>
  <c r="H43" i="58"/>
  <c r="J53" i="58"/>
  <c r="K67" i="58"/>
  <c r="K54" i="58"/>
  <c r="F125" i="59"/>
  <c r="J125" i="59" s="1"/>
  <c r="K46" i="58"/>
  <c r="J62" i="58"/>
  <c r="J47" i="58"/>
  <c r="J70" i="58" s="1"/>
  <c r="H70" i="58"/>
  <c r="F98" i="59"/>
  <c r="J98" i="59" s="1"/>
  <c r="J55" i="58"/>
  <c r="K55" i="58" s="1"/>
  <c r="J10" i="58"/>
  <c r="K10" i="58" s="1"/>
  <c r="J64" i="58"/>
  <c r="K64" i="58" s="1"/>
  <c r="J48" i="58"/>
  <c r="J58" i="58"/>
  <c r="K58" i="58" s="1"/>
  <c r="J60" i="58"/>
  <c r="K60" i="58" s="1"/>
  <c r="J5" i="56"/>
  <c r="J20" i="56" s="1"/>
  <c r="K20" i="56" s="1"/>
  <c r="F71" i="56"/>
  <c r="K55" i="56"/>
  <c r="K60" i="56"/>
  <c r="J28" i="56"/>
  <c r="K28" i="56" s="1"/>
  <c r="L111" i="57"/>
  <c r="F125" i="57"/>
  <c r="J125" i="57" s="1"/>
  <c r="E124" i="57"/>
  <c r="J124" i="57" s="1"/>
  <c r="K58" i="56"/>
  <c r="F62" i="57"/>
  <c r="J23" i="56"/>
  <c r="K23" i="56" s="1"/>
  <c r="K109" i="57"/>
  <c r="L109" i="57" s="1"/>
  <c r="J71" i="57"/>
  <c r="E129" i="57"/>
  <c r="F129" i="57" s="1"/>
  <c r="E135" i="57"/>
  <c r="K53" i="56"/>
  <c r="J66" i="56"/>
  <c r="K66" i="56" s="1"/>
  <c r="J53" i="56"/>
  <c r="K49" i="56"/>
  <c r="J9" i="56"/>
  <c r="K9" i="56" s="1"/>
  <c r="J16" i="56"/>
  <c r="K16" i="56" s="1"/>
  <c r="J39" i="56"/>
  <c r="K39" i="56" s="1"/>
  <c r="K111" i="57"/>
  <c r="J47" i="56"/>
  <c r="K47" i="56" s="1"/>
  <c r="H70" i="56"/>
  <c r="H71" i="56" s="1"/>
  <c r="F98" i="57"/>
  <c r="J98" i="57" s="1"/>
  <c r="J55" i="56"/>
  <c r="J64" i="56"/>
  <c r="K64" i="56" s="1"/>
  <c r="J48" i="56"/>
  <c r="K48" i="56" s="1"/>
  <c r="K103" i="57"/>
  <c r="K110" i="57" s="1"/>
  <c r="J50" i="56"/>
  <c r="K50" i="56" s="1"/>
  <c r="J67" i="56"/>
  <c r="K67" i="56" s="1"/>
  <c r="J60" i="56"/>
  <c r="J58" i="56"/>
  <c r="K109" i="55"/>
  <c r="L109" i="55" s="1"/>
  <c r="J12" i="54"/>
  <c r="K12" i="54" s="1"/>
  <c r="K58" i="54"/>
  <c r="K53" i="54"/>
  <c r="K67" i="54"/>
  <c r="K124" i="55"/>
  <c r="L124" i="55" s="1"/>
  <c r="H71" i="54"/>
  <c r="J5" i="54"/>
  <c r="J39" i="54" s="1"/>
  <c r="K39" i="54" s="1"/>
  <c r="F71" i="54"/>
  <c r="J62" i="55"/>
  <c r="F127" i="55"/>
  <c r="E131" i="55"/>
  <c r="K48" i="54"/>
  <c r="K61" i="54"/>
  <c r="F98" i="55"/>
  <c r="J98" i="55" s="1"/>
  <c r="E97" i="55"/>
  <c r="J97" i="55" s="1"/>
  <c r="J7" i="54"/>
  <c r="K7" i="54" s="1"/>
  <c r="J71" i="55"/>
  <c r="E129" i="55"/>
  <c r="F129" i="55" s="1"/>
  <c r="E135" i="55"/>
  <c r="K46" i="54"/>
  <c r="K62" i="54"/>
  <c r="K110" i="55"/>
  <c r="K125" i="55" s="1"/>
  <c r="L125" i="55" s="1"/>
  <c r="K68" i="54"/>
  <c r="J53" i="54"/>
  <c r="J61" i="54"/>
  <c r="J46" i="54"/>
  <c r="K60" i="54"/>
  <c r="J62" i="54"/>
  <c r="J64" i="54"/>
  <c r="K64" i="54" s="1"/>
  <c r="J48" i="54"/>
  <c r="K55" i="54"/>
  <c r="J49" i="54"/>
  <c r="K49" i="54" s="1"/>
  <c r="H70" i="54"/>
  <c r="J57" i="54"/>
  <c r="K57" i="54" s="1"/>
  <c r="J20" i="54"/>
  <c r="K20" i="54" s="1"/>
  <c r="J35" i="54"/>
  <c r="K35" i="54" s="1"/>
  <c r="J58" i="54"/>
  <c r="J6" i="54"/>
  <c r="J43" i="54" s="1"/>
  <c r="J13" i="54"/>
  <c r="K13" i="54" s="1"/>
  <c r="J28" i="54"/>
  <c r="K28" i="54" s="1"/>
  <c r="J67" i="54"/>
  <c r="J5" i="52"/>
  <c r="J20" i="52" s="1"/>
  <c r="K20" i="52" s="1"/>
  <c r="F71" i="52"/>
  <c r="H72" i="52"/>
  <c r="K49" i="52"/>
  <c r="K111" i="53"/>
  <c r="L111" i="53" s="1"/>
  <c r="J28" i="52"/>
  <c r="K28" i="52" s="1"/>
  <c r="J30" i="52"/>
  <c r="K30" i="52" s="1"/>
  <c r="J34" i="52"/>
  <c r="K34" i="52" s="1"/>
  <c r="E124" i="53"/>
  <c r="J124" i="53" s="1"/>
  <c r="K54" i="52"/>
  <c r="K55" i="52"/>
  <c r="J38" i="52"/>
  <c r="K38" i="52" s="1"/>
  <c r="J26" i="52"/>
  <c r="K26" i="52" s="1"/>
  <c r="J71" i="53"/>
  <c r="E129" i="53"/>
  <c r="F129" i="53" s="1"/>
  <c r="K60" i="52"/>
  <c r="J18" i="52"/>
  <c r="K18" i="52" s="1"/>
  <c r="K32" i="52"/>
  <c r="K61" i="52"/>
  <c r="F62" i="53"/>
  <c r="K109" i="53"/>
  <c r="L109" i="53"/>
  <c r="E97" i="53"/>
  <c r="J97" i="53" s="1"/>
  <c r="K58" i="52"/>
  <c r="K53" i="52"/>
  <c r="J61" i="52"/>
  <c r="K57" i="52"/>
  <c r="J54" i="52"/>
  <c r="J49" i="52"/>
  <c r="F125" i="53"/>
  <c r="J125" i="53" s="1"/>
  <c r="J41" i="52"/>
  <c r="K41" i="52" s="1"/>
  <c r="J32" i="52"/>
  <c r="J12" i="52"/>
  <c r="K12" i="52" s="1"/>
  <c r="J47" i="52"/>
  <c r="J70" i="52" s="1"/>
  <c r="F98" i="53"/>
  <c r="J98" i="53" s="1"/>
  <c r="J55" i="52"/>
  <c r="J10" i="52"/>
  <c r="K10" i="52" s="1"/>
  <c r="J40" i="52"/>
  <c r="K40" i="52" s="1"/>
  <c r="J64" i="52"/>
  <c r="K64" i="52" s="1"/>
  <c r="J48" i="52"/>
  <c r="K48" i="52" s="1"/>
  <c r="J103" i="53"/>
  <c r="J27" i="52"/>
  <c r="K27" i="52" s="1"/>
  <c r="K50" i="52"/>
  <c r="K67" i="52"/>
  <c r="K51" i="52"/>
  <c r="J60" i="52"/>
  <c r="J66" i="52"/>
  <c r="K66" i="52" s="1"/>
  <c r="L109" i="51"/>
  <c r="K109" i="51"/>
  <c r="K62" i="50"/>
  <c r="J5" i="50"/>
  <c r="J22" i="50" s="1"/>
  <c r="K22" i="50" s="1"/>
  <c r="F71" i="50"/>
  <c r="K48" i="50"/>
  <c r="K64" i="50"/>
  <c r="K65" i="50"/>
  <c r="K50" i="50"/>
  <c r="K111" i="51"/>
  <c r="L111" i="51"/>
  <c r="H71" i="50"/>
  <c r="K66" i="50"/>
  <c r="K57" i="50"/>
  <c r="F62" i="51"/>
  <c r="J71" i="51"/>
  <c r="E129" i="51"/>
  <c r="F129" i="51" s="1"/>
  <c r="J29" i="50"/>
  <c r="K29" i="50" s="1"/>
  <c r="K58" i="50"/>
  <c r="E124" i="51"/>
  <c r="J124" i="51" s="1"/>
  <c r="E97" i="51"/>
  <c r="J97" i="51" s="1"/>
  <c r="J65" i="50"/>
  <c r="J103" i="51"/>
  <c r="J69" i="50"/>
  <c r="K69" i="50" s="1"/>
  <c r="K46" i="50"/>
  <c r="J62" i="50"/>
  <c r="F125" i="51"/>
  <c r="J125" i="51" s="1"/>
  <c r="J47" i="50"/>
  <c r="K47" i="50" s="1"/>
  <c r="H70" i="50"/>
  <c r="F98" i="51"/>
  <c r="J98" i="51" s="1"/>
  <c r="J61" i="50"/>
  <c r="K61" i="50" s="1"/>
  <c r="J54" i="50"/>
  <c r="K54" i="50" s="1"/>
  <c r="J53" i="50"/>
  <c r="K53" i="50" s="1"/>
  <c r="J64" i="50"/>
  <c r="J48" i="50"/>
  <c r="K49" i="50"/>
  <c r="J57" i="50"/>
  <c r="J66" i="50"/>
  <c r="J50" i="50"/>
  <c r="J58" i="50"/>
  <c r="J67" i="50"/>
  <c r="K67" i="50" s="1"/>
  <c r="J60" i="50"/>
  <c r="K60" i="50" s="1"/>
  <c r="K111" i="49"/>
  <c r="L111" i="49" s="1"/>
  <c r="K66" i="48"/>
  <c r="K109" i="49"/>
  <c r="L109" i="49" s="1"/>
  <c r="E124" i="49"/>
  <c r="J124" i="49" s="1"/>
  <c r="K46" i="48"/>
  <c r="F62" i="49"/>
  <c r="F98" i="49"/>
  <c r="J98" i="49" s="1"/>
  <c r="E97" i="49"/>
  <c r="J97" i="49" s="1"/>
  <c r="F71" i="48"/>
  <c r="J5" i="48"/>
  <c r="J21" i="48" s="1"/>
  <c r="K21" i="48" s="1"/>
  <c r="K60" i="48"/>
  <c r="K58" i="48"/>
  <c r="K67" i="48"/>
  <c r="J51" i="48"/>
  <c r="K51" i="48" s="1"/>
  <c r="J8" i="48"/>
  <c r="K8" i="48" s="1"/>
  <c r="J15" i="48"/>
  <c r="K15" i="48" s="1"/>
  <c r="K61" i="48"/>
  <c r="J69" i="48"/>
  <c r="K69" i="48" s="1"/>
  <c r="J46" i="48"/>
  <c r="E71" i="49"/>
  <c r="J53" i="48"/>
  <c r="K53" i="48" s="1"/>
  <c r="J62" i="48"/>
  <c r="K62" i="48" s="1"/>
  <c r="F125" i="49"/>
  <c r="J125" i="49" s="1"/>
  <c r="J16" i="48"/>
  <c r="K16" i="48" s="1"/>
  <c r="J39" i="48"/>
  <c r="K39" i="48" s="1"/>
  <c r="K50" i="48"/>
  <c r="H70" i="48"/>
  <c r="H71" i="48" s="1"/>
  <c r="J49" i="48"/>
  <c r="K49" i="48" s="1"/>
  <c r="K103" i="49"/>
  <c r="K110" i="49" s="1"/>
  <c r="J64" i="48"/>
  <c r="K64" i="48" s="1"/>
  <c r="J66" i="48"/>
  <c r="J60" i="48"/>
  <c r="E110" i="47"/>
  <c r="J110" i="47" s="1"/>
  <c r="F125" i="47"/>
  <c r="J125" i="47" s="1"/>
  <c r="F43" i="46"/>
  <c r="K57" i="46"/>
  <c r="K64" i="46"/>
  <c r="J103" i="47"/>
  <c r="J65" i="46"/>
  <c r="K65" i="46" s="1"/>
  <c r="K109" i="47"/>
  <c r="L109" i="47" s="1"/>
  <c r="G70" i="46"/>
  <c r="G71" i="46" s="1"/>
  <c r="K47" i="46"/>
  <c r="K48" i="46"/>
  <c r="F62" i="47"/>
  <c r="K62" i="46"/>
  <c r="E71" i="47"/>
  <c r="F98" i="47"/>
  <c r="J98" i="47" s="1"/>
  <c r="J49" i="46"/>
  <c r="K49" i="46" s="1"/>
  <c r="K111" i="47"/>
  <c r="L111" i="47" s="1"/>
  <c r="K66" i="46"/>
  <c r="J67" i="46"/>
  <c r="K67" i="46" s="1"/>
  <c r="K51" i="46"/>
  <c r="E124" i="47"/>
  <c r="J124" i="47" s="1"/>
  <c r="J50" i="46"/>
  <c r="K50" i="46" s="1"/>
  <c r="J53" i="46"/>
  <c r="K53" i="46" s="1"/>
  <c r="H43" i="46"/>
  <c r="K46" i="46"/>
  <c r="J54" i="46"/>
  <c r="K54" i="46" s="1"/>
  <c r="J62" i="46"/>
  <c r="J47" i="46"/>
  <c r="J70" i="46" s="1"/>
  <c r="H70" i="46"/>
  <c r="J55" i="46"/>
  <c r="K55" i="46" s="1"/>
  <c r="J64" i="46"/>
  <c r="J48" i="46"/>
  <c r="J60" i="46"/>
  <c r="K60" i="46" s="1"/>
  <c r="J58" i="46"/>
  <c r="K58" i="46" s="1"/>
  <c r="J35" i="44"/>
  <c r="K35" i="44" s="1"/>
  <c r="F98" i="45"/>
  <c r="J98" i="45" s="1"/>
  <c r="K64" i="44"/>
  <c r="J23" i="44"/>
  <c r="K23" i="44" s="1"/>
  <c r="J37" i="44"/>
  <c r="K37" i="44" s="1"/>
  <c r="K51" i="44"/>
  <c r="J65" i="44"/>
  <c r="K65" i="44"/>
  <c r="K111" i="45"/>
  <c r="L111" i="45" s="1"/>
  <c r="J11" i="44"/>
  <c r="K11" i="44" s="1"/>
  <c r="K53" i="44"/>
  <c r="J26" i="44"/>
  <c r="K26" i="44" s="1"/>
  <c r="J41" i="44"/>
  <c r="K41" i="44"/>
  <c r="K55" i="44"/>
  <c r="G70" i="44"/>
  <c r="G71" i="44" s="1"/>
  <c r="J7" i="44"/>
  <c r="K7" i="44" s="1"/>
  <c r="K109" i="45"/>
  <c r="L109" i="45" s="1"/>
  <c r="M130" i="45"/>
  <c r="M71" i="45"/>
  <c r="K5" i="44"/>
  <c r="H43" i="44"/>
  <c r="H71" i="44" s="1"/>
  <c r="K60" i="44"/>
  <c r="E110" i="45"/>
  <c r="J110" i="45" s="1"/>
  <c r="J103" i="45"/>
  <c r="F125" i="45"/>
  <c r="J125" i="45" s="1"/>
  <c r="J20" i="44"/>
  <c r="K20" i="44" s="1"/>
  <c r="E97" i="45"/>
  <c r="J97" i="45" s="1"/>
  <c r="F62" i="45"/>
  <c r="J19" i="44"/>
  <c r="K19" i="44" s="1"/>
  <c r="J33" i="44"/>
  <c r="K33" i="44" s="1"/>
  <c r="J8" i="44"/>
  <c r="K8" i="44" s="1"/>
  <c r="J34" i="44"/>
  <c r="K34" i="44" s="1"/>
  <c r="J49" i="44"/>
  <c r="K49" i="44" s="1"/>
  <c r="K27" i="44"/>
  <c r="J66" i="44"/>
  <c r="K66" i="44" s="1"/>
  <c r="E71" i="45"/>
  <c r="J28" i="44"/>
  <c r="K28" i="44" s="1"/>
  <c r="J51" i="44"/>
  <c r="J22" i="44"/>
  <c r="K22" i="44" s="1"/>
  <c r="J53" i="44"/>
  <c r="E124" i="45"/>
  <c r="J124" i="45" s="1"/>
  <c r="K50" i="44"/>
  <c r="K57" i="44"/>
  <c r="J12" i="44"/>
  <c r="K12" i="44" s="1"/>
  <c r="K42" i="44"/>
  <c r="K58" i="44"/>
  <c r="K67" i="44"/>
  <c r="K46" i="44"/>
  <c r="J62" i="44"/>
  <c r="K62" i="44" s="1"/>
  <c r="J9" i="44"/>
  <c r="K9" i="44" s="1"/>
  <c r="J16" i="44"/>
  <c r="K16" i="44" s="1"/>
  <c r="J39" i="44"/>
  <c r="K39" i="44" s="1"/>
  <c r="J47" i="44"/>
  <c r="K47" i="44" s="1"/>
  <c r="H70" i="44"/>
  <c r="J24" i="44"/>
  <c r="K24" i="44" s="1"/>
  <c r="J32" i="44"/>
  <c r="K32" i="44" s="1"/>
  <c r="J55" i="44"/>
  <c r="J10" i="44"/>
  <c r="K10" i="44" s="1"/>
  <c r="J40" i="44"/>
  <c r="K40" i="44" s="1"/>
  <c r="J64" i="44"/>
  <c r="J48" i="44"/>
  <c r="K48" i="44" s="1"/>
  <c r="J13" i="44"/>
  <c r="K13" i="44" s="1"/>
  <c r="J60" i="44"/>
  <c r="J6" i="44"/>
  <c r="J43" i="44" s="1"/>
  <c r="J21" i="44"/>
  <c r="K21" i="44" s="1"/>
  <c r="J109" i="40"/>
  <c r="E97" i="42"/>
  <c r="J97" i="42" s="1"/>
  <c r="J5" i="43"/>
  <c r="J24" i="43" s="1"/>
  <c r="K24" i="43" s="1"/>
  <c r="F71" i="43"/>
  <c r="K46" i="43"/>
  <c r="J6" i="43"/>
  <c r="J43" i="43" s="1"/>
  <c r="K124" i="42"/>
  <c r="L124" i="42" s="1"/>
  <c r="K103" i="42"/>
  <c r="K61" i="43"/>
  <c r="J7" i="43"/>
  <c r="K7" i="43" s="1"/>
  <c r="K53" i="43"/>
  <c r="K55" i="43"/>
  <c r="G71" i="43"/>
  <c r="J71" i="42"/>
  <c r="E129" i="42"/>
  <c r="F129" i="42" s="1"/>
  <c r="E135" i="42" s="1"/>
  <c r="K50" i="43"/>
  <c r="F98" i="42"/>
  <c r="J98" i="42" s="1"/>
  <c r="F62" i="42"/>
  <c r="K6" i="43"/>
  <c r="K43" i="43" s="1"/>
  <c r="J61" i="43"/>
  <c r="J69" i="43"/>
  <c r="K69" i="43" s="1"/>
  <c r="J53" i="43"/>
  <c r="J111" i="42"/>
  <c r="F125" i="42"/>
  <c r="J125" i="42" s="1"/>
  <c r="J55" i="43"/>
  <c r="J48" i="43"/>
  <c r="K48" i="43" s="1"/>
  <c r="K64" i="43"/>
  <c r="J109" i="42"/>
  <c r="J18" i="43"/>
  <c r="K18" i="43" s="1"/>
  <c r="J33" i="43"/>
  <c r="K33" i="43" s="1"/>
  <c r="J56" i="43"/>
  <c r="K56" i="43" s="1"/>
  <c r="J47" i="43"/>
  <c r="K47" i="43" s="1"/>
  <c r="J49" i="43"/>
  <c r="K49" i="43" s="1"/>
  <c r="J19" i="43"/>
  <c r="K19" i="43" s="1"/>
  <c r="J57" i="43"/>
  <c r="K57" i="43" s="1"/>
  <c r="J50" i="43"/>
  <c r="H43" i="43"/>
  <c r="H71" i="43" s="1"/>
  <c r="J28" i="43"/>
  <c r="K28" i="43" s="1"/>
  <c r="E13" i="40"/>
  <c r="F13" i="40" s="1"/>
  <c r="E114" i="40"/>
  <c r="F114" i="40" s="1"/>
  <c r="E115" i="40"/>
  <c r="F115" i="40" s="1"/>
  <c r="E14" i="40"/>
  <c r="F14" i="40" s="1"/>
  <c r="E15" i="40"/>
  <c r="F15" i="40" s="1"/>
  <c r="E74" i="40"/>
  <c r="F74" i="40" s="1"/>
  <c r="E112" i="40"/>
  <c r="F112" i="40" s="1"/>
  <c r="E16" i="40"/>
  <c r="F16" i="40" s="1"/>
  <c r="E72" i="40"/>
  <c r="F72" i="40" s="1"/>
  <c r="E17" i="40"/>
  <c r="F17" i="40" s="1"/>
  <c r="E73" i="40"/>
  <c r="F73" i="40" s="1"/>
  <c r="E75" i="40"/>
  <c r="F75" i="40" s="1"/>
  <c r="E76" i="40"/>
  <c r="F76" i="40" s="1"/>
  <c r="E113" i="40"/>
  <c r="F113" i="40" s="1"/>
  <c r="M129" i="40"/>
  <c r="E71" i="40"/>
  <c r="E110" i="40"/>
  <c r="J110" i="40" s="1"/>
  <c r="J103" i="40"/>
  <c r="K109" i="40"/>
  <c r="L109" i="40" s="1"/>
  <c r="G70" i="39"/>
  <c r="G71" i="39" s="1"/>
  <c r="H70" i="39"/>
  <c r="F43" i="39"/>
  <c r="F71" i="39" s="1"/>
  <c r="H43" i="39"/>
  <c r="J46" i="39"/>
  <c r="J49" i="39"/>
  <c r="K49" i="39" s="1"/>
  <c r="J53" i="39"/>
  <c r="K53" i="39" s="1"/>
  <c r="J56" i="39"/>
  <c r="K56" i="39" s="1"/>
  <c r="J60" i="39"/>
  <c r="K60" i="39" s="1"/>
  <c r="J64" i="39"/>
  <c r="K64" i="39" s="1"/>
  <c r="J67" i="39"/>
  <c r="K67" i="39" s="1"/>
  <c r="J47" i="39"/>
  <c r="K47" i="39" s="1"/>
  <c r="J50" i="39"/>
  <c r="K50" i="39" s="1"/>
  <c r="J54" i="39"/>
  <c r="K54" i="39" s="1"/>
  <c r="J57" i="39"/>
  <c r="K57" i="39" s="1"/>
  <c r="J61" i="39"/>
  <c r="K61" i="39" s="1"/>
  <c r="J65" i="39"/>
  <c r="K65" i="39" s="1"/>
  <c r="J68" i="39"/>
  <c r="K68" i="39" s="1"/>
  <c r="O35" i="12"/>
  <c r="O36" i="12"/>
  <c r="O37" i="12"/>
  <c r="O33" i="12"/>
  <c r="O19" i="12"/>
  <c r="O20" i="12"/>
  <c r="O21" i="12"/>
  <c r="O22" i="12"/>
  <c r="O18" i="12"/>
  <c r="M43" i="12"/>
  <c r="M29" i="12"/>
  <c r="I413" i="6"/>
  <c r="I425" i="6"/>
  <c r="J39" i="60" l="1"/>
  <c r="K39" i="60" s="1"/>
  <c r="J9" i="60"/>
  <c r="K9" i="60" s="1"/>
  <c r="J13" i="56"/>
  <c r="K13" i="56" s="1"/>
  <c r="J27" i="56"/>
  <c r="K27" i="56" s="1"/>
  <c r="J12" i="56"/>
  <c r="K12" i="56" s="1"/>
  <c r="J42" i="56"/>
  <c r="K42" i="56" s="1"/>
  <c r="J22" i="56"/>
  <c r="K22" i="56" s="1"/>
  <c r="J6" i="56"/>
  <c r="J33" i="56"/>
  <c r="K33" i="56" s="1"/>
  <c r="J40" i="56"/>
  <c r="K40" i="56" s="1"/>
  <c r="J18" i="56"/>
  <c r="K18" i="56" s="1"/>
  <c r="J10" i="56"/>
  <c r="K10" i="56" s="1"/>
  <c r="J32" i="56"/>
  <c r="K32" i="56" s="1"/>
  <c r="J24" i="56"/>
  <c r="K24" i="56" s="1"/>
  <c r="J40" i="54"/>
  <c r="K40" i="54" s="1"/>
  <c r="J32" i="54"/>
  <c r="K32" i="54" s="1"/>
  <c r="J34" i="54"/>
  <c r="K34" i="54" s="1"/>
  <c r="J19" i="54"/>
  <c r="K19" i="54" s="1"/>
  <c r="J10" i="54"/>
  <c r="K10" i="54" s="1"/>
  <c r="J23" i="54"/>
  <c r="K23" i="54" s="1"/>
  <c r="J42" i="54"/>
  <c r="K42" i="54" s="1"/>
  <c r="J14" i="54"/>
  <c r="K14" i="54" s="1"/>
  <c r="J16" i="54"/>
  <c r="K16" i="54" s="1"/>
  <c r="J29" i="54"/>
  <c r="K29" i="54" s="1"/>
  <c r="J22" i="54"/>
  <c r="K22" i="54" s="1"/>
  <c r="J27" i="54"/>
  <c r="K27" i="54" s="1"/>
  <c r="J6" i="52"/>
  <c r="J13" i="52"/>
  <c r="K13" i="52" s="1"/>
  <c r="J23" i="52"/>
  <c r="K23" i="52" s="1"/>
  <c r="J22" i="52"/>
  <c r="K22" i="52" s="1"/>
  <c r="J8" i="52"/>
  <c r="K8" i="52" s="1"/>
  <c r="J11" i="52"/>
  <c r="K11" i="52" s="1"/>
  <c r="J35" i="52"/>
  <c r="K35" i="52" s="1"/>
  <c r="J21" i="52"/>
  <c r="K21" i="52" s="1"/>
  <c r="J33" i="52"/>
  <c r="K33" i="52" s="1"/>
  <c r="J15" i="50"/>
  <c r="K15" i="50" s="1"/>
  <c r="J34" i="50"/>
  <c r="K34" i="50" s="1"/>
  <c r="J23" i="50"/>
  <c r="K23" i="50" s="1"/>
  <c r="J40" i="48"/>
  <c r="K40" i="48" s="1"/>
  <c r="J29" i="48"/>
  <c r="K29" i="48" s="1"/>
  <c r="J10" i="48"/>
  <c r="K10" i="48" s="1"/>
  <c r="J27" i="48"/>
  <c r="K27" i="48" s="1"/>
  <c r="J33" i="48"/>
  <c r="K33" i="48" s="1"/>
  <c r="J6" i="48"/>
  <c r="J43" i="48" s="1"/>
  <c r="K6" i="44"/>
  <c r="K43" i="44" s="1"/>
  <c r="K71" i="44" s="1"/>
  <c r="J38" i="43"/>
  <c r="K38" i="43" s="1"/>
  <c r="J30" i="43"/>
  <c r="K30" i="43" s="1"/>
  <c r="J15" i="43"/>
  <c r="K15" i="43" s="1"/>
  <c r="J8" i="43"/>
  <c r="K8" i="43" s="1"/>
  <c r="J40" i="43"/>
  <c r="K40" i="43" s="1"/>
  <c r="J21" i="43"/>
  <c r="K21" i="43" s="1"/>
  <c r="J34" i="43"/>
  <c r="K34" i="43" s="1"/>
  <c r="J22" i="43"/>
  <c r="K22" i="43" s="1"/>
  <c r="L110" i="61"/>
  <c r="J130" i="61"/>
  <c r="E136" i="61"/>
  <c r="J136" i="61" s="1"/>
  <c r="H72" i="60"/>
  <c r="E137" i="61"/>
  <c r="J135" i="61"/>
  <c r="L109" i="61"/>
  <c r="J14" i="60"/>
  <c r="K14" i="60" s="1"/>
  <c r="K70" i="60"/>
  <c r="J22" i="60"/>
  <c r="K22" i="60" s="1"/>
  <c r="J35" i="60"/>
  <c r="K35" i="60" s="1"/>
  <c r="J37" i="60"/>
  <c r="K37" i="60" s="1"/>
  <c r="J29" i="60"/>
  <c r="K29" i="60" s="1"/>
  <c r="J20" i="60"/>
  <c r="K20" i="60" s="1"/>
  <c r="J23" i="60"/>
  <c r="K23" i="60" s="1"/>
  <c r="J6" i="60"/>
  <c r="L124" i="61"/>
  <c r="K124" i="61"/>
  <c r="K125" i="61" s="1"/>
  <c r="L125" i="61" s="1"/>
  <c r="J34" i="60"/>
  <c r="K34" i="60" s="1"/>
  <c r="J129" i="61"/>
  <c r="F131" i="61"/>
  <c r="J131" i="61" s="1"/>
  <c r="J19" i="60"/>
  <c r="K19" i="60" s="1"/>
  <c r="F127" i="61"/>
  <c r="J70" i="60"/>
  <c r="J21" i="60"/>
  <c r="K21" i="60" s="1"/>
  <c r="E131" i="61"/>
  <c r="J127" i="61"/>
  <c r="M130" i="61"/>
  <c r="J42" i="60"/>
  <c r="K42" i="60" s="1"/>
  <c r="J27" i="60"/>
  <c r="K27" i="60" s="1"/>
  <c r="J12" i="60"/>
  <c r="K12" i="60" s="1"/>
  <c r="K5" i="60"/>
  <c r="J41" i="60"/>
  <c r="K41" i="60" s="1"/>
  <c r="J26" i="60"/>
  <c r="K26" i="60" s="1"/>
  <c r="J11" i="60"/>
  <c r="K11" i="60" s="1"/>
  <c r="M62" i="61"/>
  <c r="M97" i="61" s="1"/>
  <c r="K97" i="61" s="1"/>
  <c r="L97" i="61" s="1"/>
  <c r="J28" i="60"/>
  <c r="K28" i="60" s="1"/>
  <c r="J32" i="60"/>
  <c r="K32" i="60" s="1"/>
  <c r="J24" i="60"/>
  <c r="K24" i="60" s="1"/>
  <c r="J38" i="60"/>
  <c r="K38" i="60" s="1"/>
  <c r="J8" i="60"/>
  <c r="K8" i="60" s="1"/>
  <c r="J30" i="60"/>
  <c r="K30" i="60" s="1"/>
  <c r="J15" i="60"/>
  <c r="K15" i="60" s="1"/>
  <c r="M71" i="61"/>
  <c r="K71" i="61" s="1"/>
  <c r="J18" i="60"/>
  <c r="K18" i="60" s="1"/>
  <c r="L110" i="59"/>
  <c r="M130" i="59"/>
  <c r="J37" i="58"/>
  <c r="K37" i="58" s="1"/>
  <c r="J29" i="58"/>
  <c r="K29" i="58" s="1"/>
  <c r="J14" i="58"/>
  <c r="K14" i="58" s="1"/>
  <c r="J7" i="58"/>
  <c r="K7" i="58" s="1"/>
  <c r="M71" i="59"/>
  <c r="K71" i="59" s="1"/>
  <c r="L71" i="59" s="1"/>
  <c r="J41" i="58"/>
  <c r="K41" i="58" s="1"/>
  <c r="J26" i="58"/>
  <c r="K26" i="58" s="1"/>
  <c r="J11" i="58"/>
  <c r="K11" i="58" s="1"/>
  <c r="M62" i="59"/>
  <c r="M97" i="59" s="1"/>
  <c r="K97" i="59" s="1"/>
  <c r="L97" i="59" s="1"/>
  <c r="J38" i="58"/>
  <c r="K38" i="58" s="1"/>
  <c r="J30" i="58"/>
  <c r="K30" i="58" s="1"/>
  <c r="J15" i="58"/>
  <c r="K15" i="58" s="1"/>
  <c r="J8" i="58"/>
  <c r="K8" i="58" s="1"/>
  <c r="K5" i="58"/>
  <c r="J129" i="59"/>
  <c r="J33" i="58"/>
  <c r="K33" i="58" s="1"/>
  <c r="J19" i="58"/>
  <c r="K19" i="58" s="1"/>
  <c r="K124" i="59"/>
  <c r="L124" i="59" s="1"/>
  <c r="J27" i="58"/>
  <c r="K27" i="58" s="1"/>
  <c r="K70" i="58"/>
  <c r="J23" i="58"/>
  <c r="K23" i="58" s="1"/>
  <c r="J135" i="59"/>
  <c r="J28" i="58"/>
  <c r="K28" i="58" s="1"/>
  <c r="J35" i="58"/>
  <c r="K35" i="58" s="1"/>
  <c r="J40" i="58"/>
  <c r="K40" i="58" s="1"/>
  <c r="J24" i="58"/>
  <c r="K24" i="58" s="1"/>
  <c r="J12" i="58"/>
  <c r="K12" i="58" s="1"/>
  <c r="J39" i="58"/>
  <c r="K39" i="58" s="1"/>
  <c r="J16" i="58"/>
  <c r="K16" i="58" s="1"/>
  <c r="J9" i="58"/>
  <c r="K9" i="58" s="1"/>
  <c r="J20" i="58"/>
  <c r="K20" i="58" s="1"/>
  <c r="J6" i="58"/>
  <c r="J34" i="58"/>
  <c r="K34" i="58" s="1"/>
  <c r="L109" i="59"/>
  <c r="J22" i="58"/>
  <c r="K22" i="58" s="1"/>
  <c r="J21" i="58"/>
  <c r="K21" i="58" s="1"/>
  <c r="H71" i="58"/>
  <c r="E130" i="59"/>
  <c r="F130" i="59" s="1"/>
  <c r="J130" i="59" s="1"/>
  <c r="E136" i="59"/>
  <c r="J136" i="59" s="1"/>
  <c r="J62" i="59"/>
  <c r="F127" i="59"/>
  <c r="E131" i="59"/>
  <c r="J13" i="58"/>
  <c r="K13" i="58" s="1"/>
  <c r="J42" i="58"/>
  <c r="K42" i="58" s="1"/>
  <c r="J18" i="58"/>
  <c r="K18" i="58" s="1"/>
  <c r="H72" i="56"/>
  <c r="K70" i="56"/>
  <c r="L103" i="57"/>
  <c r="J135" i="57"/>
  <c r="K71" i="57"/>
  <c r="K124" i="57"/>
  <c r="K125" i="57" s="1"/>
  <c r="L125" i="57" s="1"/>
  <c r="J62" i="57"/>
  <c r="F127" i="57"/>
  <c r="E130" i="57"/>
  <c r="F130" i="57" s="1"/>
  <c r="J130" i="57" s="1"/>
  <c r="E131" i="57"/>
  <c r="J129" i="57"/>
  <c r="F131" i="57"/>
  <c r="J131" i="57" s="1"/>
  <c r="M130" i="57"/>
  <c r="J37" i="56"/>
  <c r="K37" i="56" s="1"/>
  <c r="J29" i="56"/>
  <c r="K29" i="56" s="1"/>
  <c r="J14" i="56"/>
  <c r="K14" i="56" s="1"/>
  <c r="J7" i="56"/>
  <c r="K7" i="56" s="1"/>
  <c r="J11" i="56"/>
  <c r="K11" i="56" s="1"/>
  <c r="J19" i="56"/>
  <c r="K19" i="56" s="1"/>
  <c r="M71" i="57"/>
  <c r="J34" i="56"/>
  <c r="K34" i="56" s="1"/>
  <c r="J26" i="56"/>
  <c r="K26" i="56" s="1"/>
  <c r="M62" i="57"/>
  <c r="M97" i="57" s="1"/>
  <c r="K97" i="57" s="1"/>
  <c r="L97" i="57" s="1"/>
  <c r="K5" i="56"/>
  <c r="J41" i="56"/>
  <c r="K41" i="56" s="1"/>
  <c r="J38" i="56"/>
  <c r="K38" i="56" s="1"/>
  <c r="J30" i="56"/>
  <c r="K30" i="56" s="1"/>
  <c r="J15" i="56"/>
  <c r="K15" i="56" s="1"/>
  <c r="J8" i="56"/>
  <c r="K8" i="56" s="1"/>
  <c r="J70" i="56"/>
  <c r="L110" i="57"/>
  <c r="J35" i="56"/>
  <c r="K35" i="56" s="1"/>
  <c r="J21" i="56"/>
  <c r="K21" i="56" s="1"/>
  <c r="H72" i="54"/>
  <c r="E137" i="55"/>
  <c r="J135" i="55"/>
  <c r="K70" i="54"/>
  <c r="J129" i="55"/>
  <c r="F131" i="55"/>
  <c r="J131" i="55" s="1"/>
  <c r="K71" i="55"/>
  <c r="L71" i="55" s="1"/>
  <c r="J127" i="55"/>
  <c r="E136" i="55"/>
  <c r="J136" i="55" s="1"/>
  <c r="J70" i="54"/>
  <c r="J71" i="54" s="1"/>
  <c r="E130" i="55"/>
  <c r="F130" i="55" s="1"/>
  <c r="J130" i="55" s="1"/>
  <c r="J18" i="54"/>
  <c r="K18" i="54" s="1"/>
  <c r="L110" i="55"/>
  <c r="K6" i="54"/>
  <c r="K43" i="54" s="1"/>
  <c r="K71" i="54" s="1"/>
  <c r="M71" i="55"/>
  <c r="K5" i="54"/>
  <c r="J41" i="54"/>
  <c r="K41" i="54" s="1"/>
  <c r="J26" i="54"/>
  <c r="K26" i="54" s="1"/>
  <c r="J11" i="54"/>
  <c r="K11" i="54" s="1"/>
  <c r="M62" i="55"/>
  <c r="M97" i="55" s="1"/>
  <c r="K97" i="55" s="1"/>
  <c r="L97" i="55" s="1"/>
  <c r="J24" i="54"/>
  <c r="K24" i="54" s="1"/>
  <c r="J38" i="54"/>
  <c r="K38" i="54" s="1"/>
  <c r="J8" i="54"/>
  <c r="K8" i="54" s="1"/>
  <c r="J15" i="54"/>
  <c r="K15" i="54" s="1"/>
  <c r="M130" i="55"/>
  <c r="J30" i="54"/>
  <c r="K30" i="54" s="1"/>
  <c r="J21" i="54"/>
  <c r="K21" i="54" s="1"/>
  <c r="J37" i="54"/>
  <c r="K37" i="54" s="1"/>
  <c r="J33" i="54"/>
  <c r="K33" i="54" s="1"/>
  <c r="J9" i="54"/>
  <c r="K9" i="54" s="1"/>
  <c r="K47" i="52"/>
  <c r="K70" i="52" s="1"/>
  <c r="J129" i="53"/>
  <c r="F131" i="53"/>
  <c r="J131" i="53" s="1"/>
  <c r="K124" i="53"/>
  <c r="L124" i="53" s="1"/>
  <c r="K103" i="53"/>
  <c r="K110" i="53" s="1"/>
  <c r="K97" i="53"/>
  <c r="L97" i="53" s="1"/>
  <c r="E136" i="53"/>
  <c r="J136" i="53" s="1"/>
  <c r="J62" i="53"/>
  <c r="F127" i="53"/>
  <c r="F133" i="53" s="1"/>
  <c r="J133" i="53" s="1"/>
  <c r="E131" i="53"/>
  <c r="E130" i="53"/>
  <c r="F130" i="53" s="1"/>
  <c r="J130" i="53" s="1"/>
  <c r="E135" i="53"/>
  <c r="J72" i="52"/>
  <c r="K72" i="52"/>
  <c r="H73" i="52"/>
  <c r="M130" i="53"/>
  <c r="J37" i="52"/>
  <c r="K37" i="52" s="1"/>
  <c r="J29" i="52"/>
  <c r="K29" i="52" s="1"/>
  <c r="J14" i="52"/>
  <c r="K14" i="52" s="1"/>
  <c r="J7" i="52"/>
  <c r="K7" i="52" s="1"/>
  <c r="M71" i="53"/>
  <c r="K71" i="53" s="1"/>
  <c r="M62" i="53"/>
  <c r="M97" i="53" s="1"/>
  <c r="J39" i="52"/>
  <c r="K39" i="52" s="1"/>
  <c r="J16" i="52"/>
  <c r="K16" i="52" s="1"/>
  <c r="J9" i="52"/>
  <c r="K9" i="52" s="1"/>
  <c r="K5" i="52"/>
  <c r="J42" i="52"/>
  <c r="K42" i="52" s="1"/>
  <c r="J19" i="52"/>
  <c r="K19" i="52" s="1"/>
  <c r="J24" i="52"/>
  <c r="K24" i="52" s="1"/>
  <c r="J15" i="52"/>
  <c r="K15" i="52" s="1"/>
  <c r="J129" i="51"/>
  <c r="E135" i="51"/>
  <c r="E130" i="51"/>
  <c r="F130" i="51" s="1"/>
  <c r="J130" i="51" s="1"/>
  <c r="E136" i="51"/>
  <c r="J136" i="51" s="1"/>
  <c r="J62" i="51"/>
  <c r="F127" i="51"/>
  <c r="E131" i="51"/>
  <c r="J28" i="50"/>
  <c r="K28" i="50" s="1"/>
  <c r="J13" i="50"/>
  <c r="K13" i="50" s="1"/>
  <c r="J7" i="50"/>
  <c r="K7" i="50" s="1"/>
  <c r="J6" i="50"/>
  <c r="J39" i="50"/>
  <c r="K39" i="50" s="1"/>
  <c r="J14" i="50"/>
  <c r="K14" i="50" s="1"/>
  <c r="J35" i="50"/>
  <c r="K35" i="50" s="1"/>
  <c r="J20" i="50"/>
  <c r="K20" i="50" s="1"/>
  <c r="K70" i="50"/>
  <c r="H72" i="50"/>
  <c r="M130" i="51"/>
  <c r="J21" i="50"/>
  <c r="K21" i="50" s="1"/>
  <c r="M62" i="51"/>
  <c r="M97" i="51" s="1"/>
  <c r="K97" i="51" s="1"/>
  <c r="L97" i="51" s="1"/>
  <c r="M71" i="51"/>
  <c r="K71" i="51" s="1"/>
  <c r="K5" i="50"/>
  <c r="J27" i="50"/>
  <c r="K27" i="50" s="1"/>
  <c r="J33" i="50"/>
  <c r="K33" i="50" s="1"/>
  <c r="J12" i="50"/>
  <c r="K12" i="50" s="1"/>
  <c r="J30" i="50"/>
  <c r="K30" i="50" s="1"/>
  <c r="J70" i="50"/>
  <c r="K103" i="51"/>
  <c r="K110" i="51" s="1"/>
  <c r="J41" i="50"/>
  <c r="K41" i="50" s="1"/>
  <c r="J26" i="50"/>
  <c r="K26" i="50" s="1"/>
  <c r="J38" i="50"/>
  <c r="K38" i="50" s="1"/>
  <c r="J32" i="50"/>
  <c r="K32" i="50" s="1"/>
  <c r="J11" i="50"/>
  <c r="K11" i="50" s="1"/>
  <c r="J18" i="50"/>
  <c r="K18" i="50" s="1"/>
  <c r="K124" i="51"/>
  <c r="L124" i="51" s="1"/>
  <c r="J42" i="50"/>
  <c r="K42" i="50" s="1"/>
  <c r="J8" i="50"/>
  <c r="K8" i="50" s="1"/>
  <c r="J19" i="50"/>
  <c r="K19" i="50" s="1"/>
  <c r="J37" i="50"/>
  <c r="K37" i="50" s="1"/>
  <c r="J40" i="50"/>
  <c r="K40" i="50" s="1"/>
  <c r="J10" i="50"/>
  <c r="K10" i="50" s="1"/>
  <c r="J16" i="50"/>
  <c r="K16" i="50" s="1"/>
  <c r="J9" i="50"/>
  <c r="K9" i="50" s="1"/>
  <c r="J24" i="50"/>
  <c r="K24" i="50" s="1"/>
  <c r="H72" i="48"/>
  <c r="J7" i="48"/>
  <c r="K7" i="48" s="1"/>
  <c r="J19" i="48"/>
  <c r="K19" i="48" s="1"/>
  <c r="J22" i="48"/>
  <c r="K22" i="48" s="1"/>
  <c r="M130" i="49"/>
  <c r="J11" i="48"/>
  <c r="K11" i="48" s="1"/>
  <c r="M62" i="49"/>
  <c r="M97" i="49" s="1"/>
  <c r="K97" i="49" s="1"/>
  <c r="L97" i="49" s="1"/>
  <c r="J41" i="48"/>
  <c r="K41" i="48" s="1"/>
  <c r="J23" i="48"/>
  <c r="K23" i="48" s="1"/>
  <c r="J32" i="48"/>
  <c r="K32" i="48" s="1"/>
  <c r="J24" i="48"/>
  <c r="K24" i="48" s="1"/>
  <c r="J26" i="48"/>
  <c r="K26" i="48" s="1"/>
  <c r="J34" i="48"/>
  <c r="K34" i="48" s="1"/>
  <c r="M71" i="49"/>
  <c r="K5" i="48"/>
  <c r="J9" i="48"/>
  <c r="K9" i="48" s="1"/>
  <c r="J18" i="48"/>
  <c r="K18" i="48" s="1"/>
  <c r="J42" i="48"/>
  <c r="K42" i="48" s="1"/>
  <c r="L124" i="49"/>
  <c r="K124" i="49"/>
  <c r="K125" i="49" s="1"/>
  <c r="L125" i="49" s="1"/>
  <c r="J20" i="48"/>
  <c r="K20" i="48" s="1"/>
  <c r="K70" i="48"/>
  <c r="J35" i="48"/>
  <c r="K35" i="48" s="1"/>
  <c r="E129" i="49"/>
  <c r="F129" i="49" s="1"/>
  <c r="J71" i="49"/>
  <c r="E135" i="49"/>
  <c r="L110" i="49"/>
  <c r="J70" i="48"/>
  <c r="J37" i="48"/>
  <c r="K37" i="48" s="1"/>
  <c r="J28" i="48"/>
  <c r="K28" i="48" s="1"/>
  <c r="J38" i="48"/>
  <c r="K38" i="48" s="1"/>
  <c r="L103" i="49"/>
  <c r="J62" i="49"/>
  <c r="F127" i="49"/>
  <c r="E130" i="49"/>
  <c r="F130" i="49" s="1"/>
  <c r="J130" i="49" s="1"/>
  <c r="E131" i="49"/>
  <c r="J12" i="48"/>
  <c r="K12" i="48" s="1"/>
  <c r="J13" i="48"/>
  <c r="K13" i="48" s="1"/>
  <c r="J30" i="48"/>
  <c r="K30" i="48" s="1"/>
  <c r="J14" i="48"/>
  <c r="K14" i="48" s="1"/>
  <c r="K103" i="47"/>
  <c r="K110" i="47" s="1"/>
  <c r="K124" i="47"/>
  <c r="L124" i="47" s="1"/>
  <c r="J71" i="47"/>
  <c r="E129" i="47"/>
  <c r="F129" i="47" s="1"/>
  <c r="E135" i="47" s="1"/>
  <c r="J62" i="47"/>
  <c r="F127" i="47"/>
  <c r="E130" i="47"/>
  <c r="F130" i="47" s="1"/>
  <c r="J130" i="47" s="1"/>
  <c r="E131" i="47"/>
  <c r="E136" i="47"/>
  <c r="J136" i="47" s="1"/>
  <c r="F71" i="46"/>
  <c r="J5" i="46"/>
  <c r="L110" i="47"/>
  <c r="K70" i="46"/>
  <c r="H71" i="46"/>
  <c r="E130" i="45"/>
  <c r="F130" i="45" s="1"/>
  <c r="J130" i="45" s="1"/>
  <c r="J62" i="45"/>
  <c r="F127" i="45"/>
  <c r="E131" i="45"/>
  <c r="E136" i="45"/>
  <c r="J136" i="45" s="1"/>
  <c r="K97" i="45"/>
  <c r="L97" i="45" s="1"/>
  <c r="K70" i="44"/>
  <c r="K103" i="45"/>
  <c r="K110" i="45" s="1"/>
  <c r="L103" i="45"/>
  <c r="H72" i="44"/>
  <c r="L110" i="45"/>
  <c r="J70" i="44"/>
  <c r="J71" i="44" s="1"/>
  <c r="J71" i="45"/>
  <c r="E129" i="45"/>
  <c r="F129" i="45" s="1"/>
  <c r="L124" i="45"/>
  <c r="K124" i="45"/>
  <c r="J135" i="42"/>
  <c r="H72" i="43"/>
  <c r="H73" i="43" s="1"/>
  <c r="K109" i="42"/>
  <c r="L109" i="42" s="1"/>
  <c r="L103" i="42"/>
  <c r="J71" i="43"/>
  <c r="J70" i="43"/>
  <c r="J32" i="43"/>
  <c r="K32" i="43" s="1"/>
  <c r="J129" i="42"/>
  <c r="J37" i="43"/>
  <c r="K37" i="43" s="1"/>
  <c r="J29" i="43"/>
  <c r="K29" i="43" s="1"/>
  <c r="J20" i="43"/>
  <c r="K20" i="43" s="1"/>
  <c r="J42" i="43"/>
  <c r="K42" i="43" s="1"/>
  <c r="J27" i="43"/>
  <c r="K27" i="43" s="1"/>
  <c r="J12" i="43"/>
  <c r="K12" i="43" s="1"/>
  <c r="K5" i="43"/>
  <c r="J41" i="43"/>
  <c r="K41" i="43" s="1"/>
  <c r="J26" i="43"/>
  <c r="K26" i="43" s="1"/>
  <c r="J11" i="43"/>
  <c r="K11" i="43" s="1"/>
  <c r="M130" i="42"/>
  <c r="M71" i="42"/>
  <c r="K71" i="42" s="1"/>
  <c r="L71" i="42" s="1"/>
  <c r="J39" i="43"/>
  <c r="K39" i="43" s="1"/>
  <c r="J16" i="43"/>
  <c r="K16" i="43" s="1"/>
  <c r="J9" i="43"/>
  <c r="K9" i="43" s="1"/>
  <c r="J23" i="43"/>
  <c r="K23" i="43" s="1"/>
  <c r="M62" i="42"/>
  <c r="M97" i="42" s="1"/>
  <c r="J35" i="43"/>
  <c r="K35" i="43" s="1"/>
  <c r="K97" i="42"/>
  <c r="L97" i="42" s="1"/>
  <c r="L111" i="42"/>
  <c r="K111" i="42"/>
  <c r="F127" i="42"/>
  <c r="E131" i="42"/>
  <c r="E130" i="42"/>
  <c r="F130" i="42" s="1"/>
  <c r="J130" i="42" s="1"/>
  <c r="E136" i="42"/>
  <c r="J136" i="42" s="1"/>
  <c r="J62" i="42"/>
  <c r="K70" i="43"/>
  <c r="K71" i="43" s="1"/>
  <c r="J10" i="43"/>
  <c r="K10" i="43" s="1"/>
  <c r="J13" i="43"/>
  <c r="K13" i="43" s="1"/>
  <c r="J14" i="43"/>
  <c r="K14" i="43" s="1"/>
  <c r="F125" i="40"/>
  <c r="J125" i="40" s="1"/>
  <c r="J70" i="39"/>
  <c r="E124" i="40"/>
  <c r="J124" i="40" s="1"/>
  <c r="H71" i="39"/>
  <c r="H72" i="39" s="1"/>
  <c r="J72" i="39" s="1"/>
  <c r="K72" i="39" s="1"/>
  <c r="F98" i="40"/>
  <c r="J98" i="40" s="1"/>
  <c r="F62" i="40"/>
  <c r="J62" i="40" s="1"/>
  <c r="E97" i="40"/>
  <c r="J97" i="40" s="1"/>
  <c r="M110" i="40"/>
  <c r="K111" i="40"/>
  <c r="L111" i="40" s="1"/>
  <c r="J5" i="39"/>
  <c r="K103" i="40"/>
  <c r="K110" i="40" s="1"/>
  <c r="L110" i="40" s="1"/>
  <c r="E129" i="40"/>
  <c r="F129" i="40" s="1"/>
  <c r="E135" i="40" s="1"/>
  <c r="J71" i="40"/>
  <c r="K46" i="39"/>
  <c r="K70" i="39" s="1"/>
  <c r="H38" i="37"/>
  <c r="L33" i="37"/>
  <c r="M33" i="37"/>
  <c r="L34" i="37"/>
  <c r="M34" i="37"/>
  <c r="L35" i="37"/>
  <c r="M35" i="37"/>
  <c r="L36" i="37"/>
  <c r="M36" i="37"/>
  <c r="L37" i="37"/>
  <c r="M37" i="37"/>
  <c r="L38" i="37"/>
  <c r="M38" i="37"/>
  <c r="K35" i="37"/>
  <c r="K36" i="37"/>
  <c r="K37" i="37"/>
  <c r="K38" i="37"/>
  <c r="K33" i="37"/>
  <c r="G38" i="37"/>
  <c r="G39" i="37"/>
  <c r="I39" i="37" s="1"/>
  <c r="G40" i="37"/>
  <c r="I40" i="37" s="1"/>
  <c r="G41" i="37"/>
  <c r="I41" i="37" s="1"/>
  <c r="G42" i="37"/>
  <c r="I42" i="37" s="1"/>
  <c r="H33" i="37"/>
  <c r="H34" i="37"/>
  <c r="H35" i="37"/>
  <c r="H36" i="37"/>
  <c r="H37" i="37"/>
  <c r="G34" i="37"/>
  <c r="G35" i="37"/>
  <c r="G36" i="37"/>
  <c r="G37" i="37"/>
  <c r="G33" i="37"/>
  <c r="N42" i="37"/>
  <c r="N41" i="37"/>
  <c r="N40" i="37"/>
  <c r="N39" i="37"/>
  <c r="N28" i="37"/>
  <c r="I28" i="37"/>
  <c r="N27" i="37"/>
  <c r="I27" i="37"/>
  <c r="N26" i="37"/>
  <c r="I26" i="37"/>
  <c r="N25" i="37"/>
  <c r="I25" i="37"/>
  <c r="N24" i="37"/>
  <c r="I24" i="37"/>
  <c r="N23" i="37"/>
  <c r="I23" i="37"/>
  <c r="N22" i="37"/>
  <c r="I22" i="37"/>
  <c r="N21" i="37"/>
  <c r="I21" i="37"/>
  <c r="N20" i="37"/>
  <c r="I20" i="37"/>
  <c r="N19" i="37"/>
  <c r="I19" i="37"/>
  <c r="M29" i="37"/>
  <c r="L29" i="37"/>
  <c r="K29" i="37"/>
  <c r="I18" i="37"/>
  <c r="H1" i="37"/>
  <c r="L18" i="36"/>
  <c r="M18" i="36"/>
  <c r="L19" i="36"/>
  <c r="M19" i="36"/>
  <c r="L20" i="36"/>
  <c r="M20" i="36"/>
  <c r="L21" i="36"/>
  <c r="M21" i="36"/>
  <c r="L22" i="36"/>
  <c r="M22" i="36"/>
  <c r="L23" i="36"/>
  <c r="M23" i="36"/>
  <c r="K19" i="36"/>
  <c r="K20" i="36"/>
  <c r="K21" i="36"/>
  <c r="K22" i="36"/>
  <c r="K23" i="36"/>
  <c r="K18" i="36"/>
  <c r="N18" i="36" s="1"/>
  <c r="H18" i="36"/>
  <c r="H19" i="36"/>
  <c r="H20" i="36"/>
  <c r="H21" i="36"/>
  <c r="H22" i="36"/>
  <c r="G19" i="36"/>
  <c r="G20" i="36"/>
  <c r="G21" i="36"/>
  <c r="G22" i="36"/>
  <c r="G18" i="36"/>
  <c r="M43" i="36"/>
  <c r="L43" i="36"/>
  <c r="K43" i="36"/>
  <c r="N42" i="36"/>
  <c r="I42" i="36"/>
  <c r="N41" i="36"/>
  <c r="I41" i="36"/>
  <c r="N40" i="36"/>
  <c r="I40" i="36"/>
  <c r="N39" i="36"/>
  <c r="I39" i="36"/>
  <c r="N38" i="36"/>
  <c r="I38" i="36"/>
  <c r="N37" i="36"/>
  <c r="I37" i="36"/>
  <c r="N36" i="36"/>
  <c r="N43" i="36" s="1"/>
  <c r="I36" i="36"/>
  <c r="N35" i="36"/>
  <c r="I35" i="36"/>
  <c r="N34" i="36"/>
  <c r="I34" i="36"/>
  <c r="N33" i="36"/>
  <c r="I33" i="36"/>
  <c r="I43" i="36" s="1"/>
  <c r="N28" i="36"/>
  <c r="I28" i="36"/>
  <c r="N27" i="36"/>
  <c r="I27" i="36"/>
  <c r="N26" i="36"/>
  <c r="I26" i="36"/>
  <c r="N25" i="36"/>
  <c r="I25" i="36"/>
  <c r="N24" i="36"/>
  <c r="I24" i="36"/>
  <c r="I23" i="36"/>
  <c r="H1" i="36"/>
  <c r="L43" i="12"/>
  <c r="N43" i="12"/>
  <c r="K29" i="12"/>
  <c r="L29" i="12"/>
  <c r="N29" i="12"/>
  <c r="O23" i="12"/>
  <c r="O24" i="12"/>
  <c r="O25" i="12"/>
  <c r="O26" i="12"/>
  <c r="O27" i="12"/>
  <c r="O28" i="12"/>
  <c r="O38" i="12"/>
  <c r="O39" i="12"/>
  <c r="O40" i="12"/>
  <c r="O41" i="12"/>
  <c r="O42" i="12"/>
  <c r="I21" i="12"/>
  <c r="I20" i="12"/>
  <c r="F298" i="6"/>
  <c r="F297" i="6"/>
  <c r="F296" i="6"/>
  <c r="F295" i="6"/>
  <c r="F294" i="6"/>
  <c r="F288" i="6"/>
  <c r="F287" i="6"/>
  <c r="F286" i="6"/>
  <c r="F285" i="6"/>
  <c r="F284" i="6"/>
  <c r="F283" i="6"/>
  <c r="F282" i="6"/>
  <c r="F281" i="6"/>
  <c r="F190" i="6"/>
  <c r="F29" i="6"/>
  <c r="F28" i="6"/>
  <c r="F27" i="6"/>
  <c r="F26" i="6"/>
  <c r="F25" i="6"/>
  <c r="F24" i="6"/>
  <c r="C2" i="34"/>
  <c r="A1" i="34"/>
  <c r="B26" i="35"/>
  <c r="C26" i="35" s="1"/>
  <c r="B25" i="35"/>
  <c r="C25" i="35" s="1"/>
  <c r="B24" i="35"/>
  <c r="C24" i="35" s="1"/>
  <c r="C19" i="35"/>
  <c r="C18" i="35"/>
  <c r="C17" i="35"/>
  <c r="C13" i="35"/>
  <c r="C12" i="35"/>
  <c r="C11" i="35"/>
  <c r="C7" i="35"/>
  <c r="C6" i="35"/>
  <c r="C5" i="35"/>
  <c r="B38" i="34"/>
  <c r="B37" i="34"/>
  <c r="B36" i="34"/>
  <c r="B32" i="34"/>
  <c r="B27" i="34"/>
  <c r="B21" i="34"/>
  <c r="F44" i="33"/>
  <c r="F45" i="33"/>
  <c r="F46" i="33"/>
  <c r="F43" i="33"/>
  <c r="F42" i="33"/>
  <c r="F420" i="6"/>
  <c r="F337" i="6"/>
  <c r="F336" i="6"/>
  <c r="F335" i="6"/>
  <c r="F334" i="6"/>
  <c r="F333" i="6"/>
  <c r="F339" i="6"/>
  <c r="F338" i="6"/>
  <c r="F332" i="6"/>
  <c r="F331" i="6"/>
  <c r="F330" i="6"/>
  <c r="F329" i="6"/>
  <c r="N38" i="37" l="1"/>
  <c r="K62" i="61"/>
  <c r="L62" i="61" s="1"/>
  <c r="K71" i="56"/>
  <c r="J43" i="56"/>
  <c r="J71" i="56" s="1"/>
  <c r="K6" i="56"/>
  <c r="K43" i="56" s="1"/>
  <c r="J43" i="52"/>
  <c r="J71" i="52" s="1"/>
  <c r="J73" i="52" s="1"/>
  <c r="K6" i="52"/>
  <c r="K43" i="52" s="1"/>
  <c r="K71" i="52" s="1"/>
  <c r="K73" i="52" s="1"/>
  <c r="K74" i="52" s="1"/>
  <c r="J71" i="48"/>
  <c r="K6" i="48"/>
  <c r="K43" i="48" s="1"/>
  <c r="K71" i="48" s="1"/>
  <c r="M130" i="40"/>
  <c r="M71" i="40"/>
  <c r="K71" i="40" s="1"/>
  <c r="L71" i="40" s="1"/>
  <c r="K98" i="61"/>
  <c r="L98" i="61" s="1"/>
  <c r="J137" i="61"/>
  <c r="J143" i="61" s="1"/>
  <c r="K129" i="61"/>
  <c r="J43" i="60"/>
  <c r="J71" i="60" s="1"/>
  <c r="K6" i="60"/>
  <c r="K43" i="60" s="1"/>
  <c r="K71" i="60" s="1"/>
  <c r="L71" i="61"/>
  <c r="J72" i="60"/>
  <c r="K72" i="60" s="1"/>
  <c r="H73" i="60"/>
  <c r="K130" i="61"/>
  <c r="K136" i="61" s="1"/>
  <c r="L136" i="61" s="1"/>
  <c r="F133" i="61"/>
  <c r="J133" i="61" s="1"/>
  <c r="K125" i="59"/>
  <c r="L125" i="59" s="1"/>
  <c r="E137" i="59"/>
  <c r="J43" i="58"/>
  <c r="J71" i="58" s="1"/>
  <c r="K6" i="58"/>
  <c r="K43" i="58" s="1"/>
  <c r="K71" i="58" s="1"/>
  <c r="J137" i="59"/>
  <c r="J143" i="59" s="1"/>
  <c r="K62" i="59"/>
  <c r="J127" i="59"/>
  <c r="K130" i="59"/>
  <c r="L130" i="59" s="1"/>
  <c r="H73" i="58"/>
  <c r="H72" i="58"/>
  <c r="F131" i="59"/>
  <c r="J131" i="59" s="1"/>
  <c r="K129" i="59"/>
  <c r="K135" i="59"/>
  <c r="K98" i="59"/>
  <c r="L98" i="59" s="1"/>
  <c r="F133" i="57"/>
  <c r="J133" i="57" s="1"/>
  <c r="K62" i="57"/>
  <c r="L62" i="57" s="1"/>
  <c r="J127" i="57"/>
  <c r="K129" i="57"/>
  <c r="K130" i="57"/>
  <c r="L130" i="57" s="1"/>
  <c r="L124" i="57"/>
  <c r="K135" i="57"/>
  <c r="K98" i="57"/>
  <c r="L98" i="57" s="1"/>
  <c r="L135" i="57"/>
  <c r="E136" i="57"/>
  <c r="L71" i="57"/>
  <c r="J72" i="56"/>
  <c r="H73" i="56"/>
  <c r="J72" i="54"/>
  <c r="J73" i="54" s="1"/>
  <c r="J76" i="54" s="1"/>
  <c r="K76" i="54" s="1"/>
  <c r="F133" i="55"/>
  <c r="J133" i="55" s="1"/>
  <c r="H73" i="54"/>
  <c r="K130" i="55"/>
  <c r="L130" i="55"/>
  <c r="K62" i="55"/>
  <c r="K129" i="55"/>
  <c r="K98" i="55"/>
  <c r="L98" i="55" s="1"/>
  <c r="J137" i="55"/>
  <c r="J143" i="55" s="1"/>
  <c r="K98" i="53"/>
  <c r="L98" i="53" s="1"/>
  <c r="L71" i="53"/>
  <c r="L103" i="53"/>
  <c r="K129" i="53"/>
  <c r="K125" i="53"/>
  <c r="L125" i="53" s="1"/>
  <c r="L110" i="53"/>
  <c r="E137" i="53"/>
  <c r="J135" i="53"/>
  <c r="K130" i="53"/>
  <c r="L130" i="53"/>
  <c r="K62" i="53"/>
  <c r="J127" i="53"/>
  <c r="J76" i="52"/>
  <c r="K76" i="52" s="1"/>
  <c r="K98" i="51"/>
  <c r="L98" i="51" s="1"/>
  <c r="L71" i="51"/>
  <c r="J72" i="50"/>
  <c r="K72" i="50" s="1"/>
  <c r="H73" i="50"/>
  <c r="J43" i="50"/>
  <c r="J71" i="50" s="1"/>
  <c r="J73" i="50" s="1"/>
  <c r="J76" i="50" s="1"/>
  <c r="K76" i="50" s="1"/>
  <c r="K6" i="50"/>
  <c r="K43" i="50" s="1"/>
  <c r="K71" i="50" s="1"/>
  <c r="K62" i="51"/>
  <c r="J127" i="51"/>
  <c r="K125" i="51"/>
  <c r="L125" i="51" s="1"/>
  <c r="L110" i="51"/>
  <c r="L103" i="51"/>
  <c r="K130" i="51"/>
  <c r="L130" i="51" s="1"/>
  <c r="E137" i="51"/>
  <c r="J135" i="51"/>
  <c r="F131" i="51"/>
  <c r="J131" i="51" s="1"/>
  <c r="K129" i="51"/>
  <c r="K62" i="49"/>
  <c r="L62" i="49" s="1"/>
  <c r="J127" i="49"/>
  <c r="E136" i="49"/>
  <c r="J136" i="49" s="1"/>
  <c r="K130" i="49"/>
  <c r="L130" i="49" s="1"/>
  <c r="K71" i="49"/>
  <c r="J135" i="49"/>
  <c r="E137" i="49"/>
  <c r="J72" i="48"/>
  <c r="J73" i="48" s="1"/>
  <c r="J76" i="48" s="1"/>
  <c r="K76" i="48" s="1"/>
  <c r="J129" i="49"/>
  <c r="F131" i="49"/>
  <c r="J131" i="49" s="1"/>
  <c r="H73" i="48"/>
  <c r="J135" i="47"/>
  <c r="E137" i="47"/>
  <c r="H72" i="46"/>
  <c r="J127" i="47"/>
  <c r="K125" i="47"/>
  <c r="L125" i="47" s="1"/>
  <c r="M130" i="47"/>
  <c r="K130" i="47" s="1"/>
  <c r="L130" i="47" s="1"/>
  <c r="J38" i="46"/>
  <c r="K38" i="46" s="1"/>
  <c r="J30" i="46"/>
  <c r="K30" i="46" s="1"/>
  <c r="J15" i="46"/>
  <c r="K15" i="46" s="1"/>
  <c r="J8" i="46"/>
  <c r="K8" i="46" s="1"/>
  <c r="M71" i="47"/>
  <c r="K71" i="47" s="1"/>
  <c r="J26" i="46"/>
  <c r="K26" i="46" s="1"/>
  <c r="M62" i="47"/>
  <c r="M97" i="47" s="1"/>
  <c r="K97" i="47" s="1"/>
  <c r="L97" i="47" s="1"/>
  <c r="K5" i="46"/>
  <c r="J11" i="46"/>
  <c r="K11" i="46" s="1"/>
  <c r="J16" i="46"/>
  <c r="K16" i="46" s="1"/>
  <c r="J34" i="46"/>
  <c r="K34" i="46" s="1"/>
  <c r="J39" i="46"/>
  <c r="K39" i="46" s="1"/>
  <c r="J42" i="46"/>
  <c r="K42" i="46" s="1"/>
  <c r="J24" i="46"/>
  <c r="K24" i="46" s="1"/>
  <c r="J29" i="46"/>
  <c r="K29" i="46" s="1"/>
  <c r="J10" i="46"/>
  <c r="K10" i="46" s="1"/>
  <c r="J12" i="46"/>
  <c r="K12" i="46" s="1"/>
  <c r="J28" i="46"/>
  <c r="K28" i="46" s="1"/>
  <c r="J19" i="46"/>
  <c r="K19" i="46" s="1"/>
  <c r="J21" i="46"/>
  <c r="K21" i="46" s="1"/>
  <c r="J18" i="46"/>
  <c r="K18" i="46" s="1"/>
  <c r="J9" i="46"/>
  <c r="K9" i="46" s="1"/>
  <c r="J23" i="46"/>
  <c r="K23" i="46" s="1"/>
  <c r="J32" i="46"/>
  <c r="K32" i="46" s="1"/>
  <c r="J35" i="46"/>
  <c r="K35" i="46" s="1"/>
  <c r="J6" i="46"/>
  <c r="J20" i="46"/>
  <c r="K20" i="46" s="1"/>
  <c r="J27" i="46"/>
  <c r="K27" i="46" s="1"/>
  <c r="J14" i="46"/>
  <c r="K14" i="46" s="1"/>
  <c r="J13" i="46"/>
  <c r="K13" i="46" s="1"/>
  <c r="J37" i="46"/>
  <c r="K37" i="46" s="1"/>
  <c r="J33" i="46"/>
  <c r="K33" i="46" s="1"/>
  <c r="J7" i="46"/>
  <c r="K7" i="46" s="1"/>
  <c r="J22" i="46"/>
  <c r="K22" i="46" s="1"/>
  <c r="J41" i="46"/>
  <c r="K41" i="46" s="1"/>
  <c r="J40" i="46"/>
  <c r="K40" i="46" s="1"/>
  <c r="F131" i="47"/>
  <c r="J131" i="47" s="1"/>
  <c r="J129" i="47"/>
  <c r="L103" i="47"/>
  <c r="K71" i="45"/>
  <c r="L71" i="45" s="1"/>
  <c r="J129" i="45"/>
  <c r="F131" i="45"/>
  <c r="J131" i="45" s="1"/>
  <c r="J72" i="44"/>
  <c r="J73" i="44" s="1"/>
  <c r="J76" i="44" s="1"/>
  <c r="K76" i="44" s="1"/>
  <c r="K125" i="45"/>
  <c r="L125" i="45" s="1"/>
  <c r="K62" i="45"/>
  <c r="L62" i="45" s="1"/>
  <c r="J127" i="45"/>
  <c r="E135" i="45"/>
  <c r="H73" i="44"/>
  <c r="K130" i="45"/>
  <c r="L130" i="45" s="1"/>
  <c r="K62" i="42"/>
  <c r="L62" i="42" s="1"/>
  <c r="J127" i="42"/>
  <c r="K130" i="42"/>
  <c r="L130" i="42" s="1"/>
  <c r="F131" i="42"/>
  <c r="J131" i="42" s="1"/>
  <c r="K129" i="42"/>
  <c r="K110" i="42"/>
  <c r="K135" i="42"/>
  <c r="L135" i="42" s="1"/>
  <c r="K98" i="42"/>
  <c r="L98" i="42" s="1"/>
  <c r="F133" i="42"/>
  <c r="J133" i="42" s="1"/>
  <c r="J72" i="43"/>
  <c r="J73" i="43" s="1"/>
  <c r="E137" i="42"/>
  <c r="J137" i="42"/>
  <c r="J143" i="42" s="1"/>
  <c r="K5" i="39"/>
  <c r="M62" i="40"/>
  <c r="J127" i="40"/>
  <c r="E131" i="40"/>
  <c r="F127" i="40"/>
  <c r="E130" i="40"/>
  <c r="F130" i="40" s="1"/>
  <c r="J130" i="40" s="1"/>
  <c r="K130" i="40" s="1"/>
  <c r="L130" i="40" s="1"/>
  <c r="K124" i="40"/>
  <c r="L124" i="40" s="1"/>
  <c r="J19" i="39"/>
  <c r="K19" i="39" s="1"/>
  <c r="J26" i="39"/>
  <c r="K26" i="39" s="1"/>
  <c r="J32" i="39"/>
  <c r="K32" i="39" s="1"/>
  <c r="J9" i="39"/>
  <c r="K9" i="39" s="1"/>
  <c r="J12" i="39"/>
  <c r="K12" i="39" s="1"/>
  <c r="J28" i="39"/>
  <c r="K28" i="39" s="1"/>
  <c r="J7" i="39"/>
  <c r="K7" i="39" s="1"/>
  <c r="J42" i="39"/>
  <c r="K42" i="39" s="1"/>
  <c r="J38" i="39"/>
  <c r="K38" i="39" s="1"/>
  <c r="J39" i="39"/>
  <c r="K39" i="39" s="1"/>
  <c r="J21" i="39"/>
  <c r="K21" i="39" s="1"/>
  <c r="J16" i="39"/>
  <c r="K16" i="39" s="1"/>
  <c r="J35" i="39"/>
  <c r="K35" i="39" s="1"/>
  <c r="J37" i="39"/>
  <c r="K37" i="39" s="1"/>
  <c r="J29" i="39"/>
  <c r="K29" i="39" s="1"/>
  <c r="J6" i="39"/>
  <c r="K6" i="39" s="1"/>
  <c r="J24" i="39"/>
  <c r="K24" i="39" s="1"/>
  <c r="J10" i="39"/>
  <c r="K10" i="39" s="1"/>
  <c r="J8" i="39"/>
  <c r="K8" i="39" s="1"/>
  <c r="J30" i="39"/>
  <c r="K30" i="39" s="1"/>
  <c r="J14" i="39"/>
  <c r="K14" i="39" s="1"/>
  <c r="J27" i="39"/>
  <c r="K27" i="39" s="1"/>
  <c r="J18" i="39"/>
  <c r="K18" i="39" s="1"/>
  <c r="J23" i="39"/>
  <c r="K23" i="39" s="1"/>
  <c r="J40" i="39"/>
  <c r="K40" i="39" s="1"/>
  <c r="J13" i="39"/>
  <c r="K13" i="39" s="1"/>
  <c r="J15" i="39"/>
  <c r="K15" i="39" s="1"/>
  <c r="J34" i="39"/>
  <c r="K34" i="39" s="1"/>
  <c r="J33" i="39"/>
  <c r="K33" i="39" s="1"/>
  <c r="J20" i="39"/>
  <c r="K20" i="39" s="1"/>
  <c r="J41" i="39"/>
  <c r="K41" i="39" s="1"/>
  <c r="J11" i="39"/>
  <c r="K11" i="39" s="1"/>
  <c r="J22" i="39"/>
  <c r="K22" i="39" s="1"/>
  <c r="J129" i="40"/>
  <c r="L103" i="40"/>
  <c r="J135" i="40"/>
  <c r="H73" i="39"/>
  <c r="N33" i="37"/>
  <c r="N37" i="37"/>
  <c r="I35" i="37"/>
  <c r="I38" i="37"/>
  <c r="I33" i="37"/>
  <c r="I18" i="36"/>
  <c r="I37" i="37"/>
  <c r="N36" i="37"/>
  <c r="N35" i="37"/>
  <c r="M29" i="36"/>
  <c r="I19" i="36"/>
  <c r="I36" i="37"/>
  <c r="I34" i="37"/>
  <c r="L43" i="37"/>
  <c r="M43" i="37"/>
  <c r="N22" i="36"/>
  <c r="N21" i="36"/>
  <c r="I29" i="37"/>
  <c r="N18" i="37"/>
  <c r="N29" i="37" s="1"/>
  <c r="N19" i="36"/>
  <c r="K29" i="36"/>
  <c r="I21" i="36"/>
  <c r="I22" i="36"/>
  <c r="I20" i="36"/>
  <c r="N20" i="36"/>
  <c r="L29" i="36"/>
  <c r="N23" i="36"/>
  <c r="O29" i="12"/>
  <c r="C36" i="34"/>
  <c r="C24" i="34"/>
  <c r="D24" i="34" s="1"/>
  <c r="C20" i="34"/>
  <c r="D20" i="34" s="1"/>
  <c r="C7" i="34"/>
  <c r="D7" i="34" s="1"/>
  <c r="C31" i="34"/>
  <c r="D31" i="34" s="1"/>
  <c r="C28" i="34"/>
  <c r="D28" i="34" s="1"/>
  <c r="C12" i="34"/>
  <c r="D12" i="34" s="1"/>
  <c r="C25" i="34"/>
  <c r="D25" i="34" s="1"/>
  <c r="C8" i="34"/>
  <c r="D8" i="34" s="1"/>
  <c r="C17" i="34"/>
  <c r="C29" i="34"/>
  <c r="D29" i="34" s="1"/>
  <c r="C13" i="34"/>
  <c r="D13" i="34" s="1"/>
  <c r="C26" i="34"/>
  <c r="D26" i="34" s="1"/>
  <c r="C37" i="34"/>
  <c r="C18" i="34"/>
  <c r="D18" i="34" s="1"/>
  <c r="C30" i="34"/>
  <c r="D30" i="34" s="1"/>
  <c r="C14" i="34"/>
  <c r="D14" i="34" s="1"/>
  <c r="C23" i="34"/>
  <c r="C38" i="34"/>
  <c r="C6" i="34"/>
  <c r="D6" i="34" s="1"/>
  <c r="C19" i="34"/>
  <c r="D19" i="34" s="1"/>
  <c r="K127" i="61" l="1"/>
  <c r="L127" i="61" s="1"/>
  <c r="K131" i="59"/>
  <c r="J73" i="56"/>
  <c r="J76" i="56" s="1"/>
  <c r="K76" i="56" s="1"/>
  <c r="K131" i="55"/>
  <c r="L131" i="55" s="1"/>
  <c r="K131" i="51"/>
  <c r="L131" i="51" s="1"/>
  <c r="K131" i="42"/>
  <c r="L131" i="42" s="1"/>
  <c r="L130" i="61"/>
  <c r="K73" i="60"/>
  <c r="J73" i="60"/>
  <c r="J76" i="60" s="1"/>
  <c r="K76" i="60" s="1"/>
  <c r="K131" i="61"/>
  <c r="L129" i="61"/>
  <c r="K135" i="61"/>
  <c r="L131" i="59"/>
  <c r="J72" i="58"/>
  <c r="K72" i="58" s="1"/>
  <c r="K73" i="58" s="1"/>
  <c r="L129" i="59"/>
  <c r="K136" i="59"/>
  <c r="L136" i="59" s="1"/>
  <c r="K127" i="59"/>
  <c r="K133" i="59"/>
  <c r="F133" i="59"/>
  <c r="J133" i="59" s="1"/>
  <c r="L133" i="59" s="1"/>
  <c r="J73" i="58"/>
  <c r="J76" i="58" s="1"/>
  <c r="K76" i="58" s="1"/>
  <c r="L127" i="59"/>
  <c r="L62" i="59"/>
  <c r="L135" i="59"/>
  <c r="L137" i="59" s="1"/>
  <c r="J136" i="57"/>
  <c r="E137" i="57"/>
  <c r="K136" i="57"/>
  <c r="K127" i="57"/>
  <c r="K72" i="56"/>
  <c r="K73" i="56" s="1"/>
  <c r="L127" i="57"/>
  <c r="K131" i="57"/>
  <c r="L131" i="57" s="1"/>
  <c r="K137" i="57"/>
  <c r="L129" i="57"/>
  <c r="K135" i="55"/>
  <c r="L129" i="55"/>
  <c r="K136" i="55"/>
  <c r="L136" i="55" s="1"/>
  <c r="K127" i="55"/>
  <c r="L127" i="55" s="1"/>
  <c r="K133" i="55"/>
  <c r="L62" i="55"/>
  <c r="K72" i="54"/>
  <c r="K73" i="54" s="1"/>
  <c r="K74" i="54" s="1"/>
  <c r="L133" i="55"/>
  <c r="K136" i="53"/>
  <c r="L136" i="53" s="1"/>
  <c r="K127" i="53"/>
  <c r="L127" i="53" s="1"/>
  <c r="L62" i="53"/>
  <c r="J137" i="53"/>
  <c r="J143" i="53" s="1"/>
  <c r="K131" i="53"/>
  <c r="L131" i="53" s="1"/>
  <c r="L129" i="53"/>
  <c r="K135" i="53"/>
  <c r="K137" i="53" s="1"/>
  <c r="J137" i="51"/>
  <c r="J143" i="51" s="1"/>
  <c r="K73" i="50"/>
  <c r="K74" i="50" s="1"/>
  <c r="L129" i="51"/>
  <c r="F133" i="51"/>
  <c r="J133" i="51" s="1"/>
  <c r="K136" i="51"/>
  <c r="L136" i="51" s="1"/>
  <c r="K127" i="51"/>
  <c r="L127" i="51" s="1"/>
  <c r="K133" i="51"/>
  <c r="L62" i="51"/>
  <c r="K135" i="51"/>
  <c r="K98" i="49"/>
  <c r="L98" i="49" s="1"/>
  <c r="J137" i="49"/>
  <c r="J143" i="49" s="1"/>
  <c r="F133" i="49"/>
  <c r="J133" i="49" s="1"/>
  <c r="K129" i="49"/>
  <c r="K131" i="49" s="1"/>
  <c r="L131" i="49" s="1"/>
  <c r="L129" i="49"/>
  <c r="K72" i="48"/>
  <c r="K73" i="48" s="1"/>
  <c r="K74" i="48" s="1"/>
  <c r="L71" i="49"/>
  <c r="K136" i="49"/>
  <c r="L136" i="49" s="1"/>
  <c r="K98" i="47"/>
  <c r="L98" i="47" s="1"/>
  <c r="L71" i="47"/>
  <c r="K129" i="47"/>
  <c r="K131" i="47" s="1"/>
  <c r="L131" i="47" s="1"/>
  <c r="J43" i="46"/>
  <c r="J71" i="46" s="1"/>
  <c r="K6" i="46"/>
  <c r="K43" i="46" s="1"/>
  <c r="K71" i="46" s="1"/>
  <c r="K62" i="47"/>
  <c r="F133" i="47"/>
  <c r="J133" i="47" s="1"/>
  <c r="J72" i="46"/>
  <c r="K72" i="46"/>
  <c r="H73" i="46"/>
  <c r="J137" i="47"/>
  <c r="J143" i="47" s="1"/>
  <c r="E137" i="45"/>
  <c r="J135" i="45"/>
  <c r="K129" i="45"/>
  <c r="K131" i="45" s="1"/>
  <c r="L131" i="45" s="1"/>
  <c r="K135" i="45"/>
  <c r="K98" i="45"/>
  <c r="L98" i="45" s="1"/>
  <c r="F133" i="45"/>
  <c r="J133" i="45" s="1"/>
  <c r="K136" i="45"/>
  <c r="L136" i="45" s="1"/>
  <c r="K72" i="44"/>
  <c r="K73" i="44" s="1"/>
  <c r="K74" i="44" s="1"/>
  <c r="J76" i="43"/>
  <c r="K76" i="43" s="1"/>
  <c r="L129" i="42"/>
  <c r="K72" i="43"/>
  <c r="K73" i="43" s="1"/>
  <c r="K74" i="43" s="1"/>
  <c r="K125" i="42"/>
  <c r="L125" i="42" s="1"/>
  <c r="L110" i="42"/>
  <c r="K136" i="42"/>
  <c r="L136" i="42" s="1"/>
  <c r="L137" i="42" s="1"/>
  <c r="K127" i="42"/>
  <c r="L127" i="42" s="1"/>
  <c r="K62" i="40"/>
  <c r="L62" i="40" s="1"/>
  <c r="M97" i="40"/>
  <c r="K97" i="40" s="1"/>
  <c r="L97" i="40" s="1"/>
  <c r="F131" i="40"/>
  <c r="J131" i="40" s="1"/>
  <c r="E136" i="40"/>
  <c r="J136" i="40" s="1"/>
  <c r="K125" i="40"/>
  <c r="L125" i="40" s="1"/>
  <c r="K43" i="39"/>
  <c r="K71" i="39" s="1"/>
  <c r="K73" i="39" s="1"/>
  <c r="J43" i="39"/>
  <c r="J71" i="39" s="1"/>
  <c r="J73" i="39" s="1"/>
  <c r="J76" i="39" s="1"/>
  <c r="K76" i="39" s="1"/>
  <c r="K129" i="40"/>
  <c r="K131" i="40" s="1"/>
  <c r="D32" i="34"/>
  <c r="I43" i="37"/>
  <c r="I45" i="37" s="1"/>
  <c r="I29" i="36"/>
  <c r="I45" i="36" s="1"/>
  <c r="N29" i="36"/>
  <c r="N45" i="36" s="1"/>
  <c r="C32" i="34"/>
  <c r="C27" i="34"/>
  <c r="D23" i="34"/>
  <c r="D27" i="34" s="1"/>
  <c r="C21" i="34"/>
  <c r="D17" i="34"/>
  <c r="D21" i="34" s="1"/>
  <c r="O11" i="32"/>
  <c r="F324" i="6"/>
  <c r="F325" i="6"/>
  <c r="F326" i="6"/>
  <c r="F327" i="6"/>
  <c r="F328" i="6"/>
  <c r="F340" i="6"/>
  <c r="F406" i="6"/>
  <c r="F407" i="6"/>
  <c r="F408" i="6"/>
  <c r="F409" i="6"/>
  <c r="F410" i="6"/>
  <c r="F411" i="6"/>
  <c r="F323" i="6"/>
  <c r="F322" i="6"/>
  <c r="F318" i="6"/>
  <c r="F319" i="6"/>
  <c r="F320" i="6"/>
  <c r="F317" i="6"/>
  <c r="K74" i="56" l="1"/>
  <c r="K137" i="51"/>
  <c r="K133" i="49"/>
  <c r="L133" i="49" s="1"/>
  <c r="K127" i="49"/>
  <c r="L127" i="49" s="1"/>
  <c r="K133" i="45"/>
  <c r="K127" i="45"/>
  <c r="L127" i="45" s="1"/>
  <c r="K133" i="42"/>
  <c r="L133" i="42" s="1"/>
  <c r="K137" i="61"/>
  <c r="L135" i="61"/>
  <c r="L137" i="61" s="1"/>
  <c r="K133" i="61"/>
  <c r="L133" i="61" s="1"/>
  <c r="L131" i="61"/>
  <c r="K74" i="60"/>
  <c r="K74" i="58"/>
  <c r="K137" i="59"/>
  <c r="K143" i="57"/>
  <c r="K133" i="57"/>
  <c r="L133" i="57" s="1"/>
  <c r="L136" i="57"/>
  <c r="L137" i="57" s="1"/>
  <c r="J137" i="57"/>
  <c r="J143" i="57" s="1"/>
  <c r="L143" i="57" s="1"/>
  <c r="K137" i="55"/>
  <c r="L135" i="55"/>
  <c r="L137" i="55" s="1"/>
  <c r="K138" i="53"/>
  <c r="K143" i="53"/>
  <c r="L135" i="53"/>
  <c r="L137" i="53" s="1"/>
  <c r="L143" i="53"/>
  <c r="K133" i="53"/>
  <c r="L133" i="53" s="1"/>
  <c r="K143" i="51"/>
  <c r="L143" i="51" s="1"/>
  <c r="K138" i="51"/>
  <c r="L133" i="51"/>
  <c r="L135" i="51"/>
  <c r="L137" i="51" s="1"/>
  <c r="K135" i="49"/>
  <c r="K127" i="47"/>
  <c r="L127" i="47" s="1"/>
  <c r="K133" i="47"/>
  <c r="L133" i="47" s="1"/>
  <c r="K136" i="47"/>
  <c r="L136" i="47" s="1"/>
  <c r="L62" i="47"/>
  <c r="K73" i="46"/>
  <c r="J73" i="46"/>
  <c r="J76" i="46" s="1"/>
  <c r="K76" i="46" s="1"/>
  <c r="L129" i="47"/>
  <c r="K135" i="47"/>
  <c r="K137" i="45"/>
  <c r="L135" i="45"/>
  <c r="L137" i="45" s="1"/>
  <c r="J137" i="45"/>
  <c r="J143" i="45" s="1"/>
  <c r="L133" i="45"/>
  <c r="L129" i="45"/>
  <c r="K137" i="42"/>
  <c r="K98" i="40"/>
  <c r="K127" i="40" s="1"/>
  <c r="L127" i="40" s="1"/>
  <c r="K136" i="40"/>
  <c r="L136" i="40" s="1"/>
  <c r="F133" i="40"/>
  <c r="J133" i="40" s="1"/>
  <c r="J137" i="40"/>
  <c r="J143" i="40" s="1"/>
  <c r="E137" i="40"/>
  <c r="L129" i="40"/>
  <c r="K74" i="39"/>
  <c r="K135" i="40"/>
  <c r="L131" i="40"/>
  <c r="F12" i="33"/>
  <c r="F11" i="33"/>
  <c r="K74" i="46" l="1"/>
  <c r="K143" i="61"/>
  <c r="L143" i="61" s="1"/>
  <c r="K138" i="61"/>
  <c r="K138" i="59"/>
  <c r="K143" i="59"/>
  <c r="L143" i="59" s="1"/>
  <c r="K138" i="57"/>
  <c r="K143" i="55"/>
  <c r="L143" i="55" s="1"/>
  <c r="K138" i="55"/>
  <c r="L138" i="53"/>
  <c r="M136" i="53"/>
  <c r="M135" i="53"/>
  <c r="L138" i="51"/>
  <c r="M136" i="51"/>
  <c r="M135" i="51"/>
  <c r="K137" i="49"/>
  <c r="L135" i="49"/>
  <c r="L137" i="49" s="1"/>
  <c r="K137" i="47"/>
  <c r="L135" i="47"/>
  <c r="L137" i="47" s="1"/>
  <c r="K143" i="45"/>
  <c r="L143" i="45" s="1"/>
  <c r="K138" i="45"/>
  <c r="K143" i="42"/>
  <c r="L143" i="42" s="1"/>
  <c r="K138" i="42"/>
  <c r="K133" i="40"/>
  <c r="L133" i="40" s="1"/>
  <c r="L98" i="40"/>
  <c r="K137" i="40"/>
  <c r="L135" i="40"/>
  <c r="L137" i="40" s="1"/>
  <c r="O25" i="8"/>
  <c r="O34" i="8" s="1"/>
  <c r="O25" i="9"/>
  <c r="O34" i="9" s="1"/>
  <c r="L138" i="61" l="1"/>
  <c r="M136" i="61"/>
  <c r="M135" i="61"/>
  <c r="L138" i="59"/>
  <c r="M136" i="59"/>
  <c r="M135" i="59"/>
  <c r="L138" i="57"/>
  <c r="M135" i="57"/>
  <c r="M136" i="57"/>
  <c r="L138" i="55"/>
  <c r="M136" i="55"/>
  <c r="M135" i="55"/>
  <c r="K143" i="49"/>
  <c r="L143" i="49" s="1"/>
  <c r="K138" i="49"/>
  <c r="K143" i="47"/>
  <c r="L143" i="47" s="1"/>
  <c r="K138" i="47"/>
  <c r="M136" i="45"/>
  <c r="M135" i="45"/>
  <c r="L138" i="45"/>
  <c r="L138" i="42"/>
  <c r="M136" i="42"/>
  <c r="M135" i="42"/>
  <c r="K143" i="40"/>
  <c r="L143" i="40" s="1"/>
  <c r="K138" i="40"/>
  <c r="M135" i="40" s="1"/>
  <c r="K9" i="6"/>
  <c r="M312" i="6" s="1"/>
  <c r="L138" i="49" l="1"/>
  <c r="M136" i="49"/>
  <c r="M135" i="49"/>
  <c r="L138" i="47"/>
  <c r="M135" i="47"/>
  <c r="M136" i="47"/>
  <c r="L138" i="40"/>
  <c r="M136" i="40"/>
  <c r="M465" i="6"/>
  <c r="M471" i="6"/>
  <c r="M417" i="6"/>
  <c r="M470" i="6" s="1"/>
  <c r="M412" i="6"/>
  <c r="F39" i="33"/>
  <c r="F33" i="33"/>
  <c r="F32" i="33"/>
  <c r="F34" i="33"/>
  <c r="M459" i="6" l="1"/>
  <c r="M321" i="6"/>
  <c r="M425" i="6"/>
  <c r="M464" i="6"/>
  <c r="F300" i="6"/>
  <c r="F299" i="6"/>
  <c r="F293" i="6"/>
  <c r="F292" i="6"/>
  <c r="F291" i="6"/>
  <c r="F290" i="6"/>
  <c r="F289" i="6"/>
  <c r="F23" i="6"/>
  <c r="F22" i="6"/>
  <c r="F21" i="6"/>
  <c r="I38" i="12" l="1"/>
  <c r="I39" i="12"/>
  <c r="I40" i="12"/>
  <c r="I41" i="12"/>
  <c r="I42" i="12"/>
  <c r="E74" i="33" l="1"/>
  <c r="D74" i="33"/>
  <c r="F50" i="33"/>
  <c r="F47" i="33"/>
  <c r="E47" i="33"/>
  <c r="D47" i="33"/>
  <c r="E41" i="33"/>
  <c r="D41" i="33"/>
  <c r="F40" i="33"/>
  <c r="F38" i="33"/>
  <c r="E37" i="33"/>
  <c r="D37" i="33"/>
  <c r="F36" i="33"/>
  <c r="F35" i="33"/>
  <c r="F31" i="33"/>
  <c r="F30" i="33"/>
  <c r="F29" i="33"/>
  <c r="F28" i="33"/>
  <c r="F27" i="33"/>
  <c r="F26" i="33"/>
  <c r="F25" i="33"/>
  <c r="F24" i="33"/>
  <c r="F23" i="33"/>
  <c r="F22" i="33"/>
  <c r="F21" i="33"/>
  <c r="F20" i="33"/>
  <c r="F19" i="33"/>
  <c r="F18" i="33"/>
  <c r="F17" i="33"/>
  <c r="E14" i="33"/>
  <c r="D14" i="33"/>
  <c r="F13" i="33"/>
  <c r="F10" i="33"/>
  <c r="F9" i="33"/>
  <c r="F8" i="33"/>
  <c r="F7" i="33"/>
  <c r="F41" i="33" l="1"/>
  <c r="D48" i="33"/>
  <c r="D51" i="33" s="1"/>
  <c r="D75" i="33" s="1"/>
  <c r="F37" i="33"/>
  <c r="E48" i="33"/>
  <c r="E51" i="33" s="1"/>
  <c r="F14" i="33"/>
  <c r="F48" i="33" l="1"/>
  <c r="F51" i="33"/>
  <c r="F75" i="33" s="1"/>
  <c r="E75" i="33"/>
  <c r="F432" i="6"/>
  <c r="F431" i="6"/>
  <c r="F430" i="6"/>
  <c r="F429" i="6"/>
  <c r="F428" i="6"/>
  <c r="M25" i="32" l="1"/>
  <c r="O8" i="32"/>
  <c r="L1" i="32"/>
  <c r="F303" i="6" l="1"/>
  <c r="F302" i="6"/>
  <c r="O48" i="7" l="1"/>
  <c r="F434" i="6" l="1"/>
  <c r="F435" i="6"/>
  <c r="M25" i="8" l="1"/>
  <c r="M25" i="9"/>
  <c r="O25" i="7"/>
  <c r="O34" i="7" s="1"/>
  <c r="L1" i="8" l="1"/>
  <c r="L1" i="9"/>
  <c r="I35" i="12" l="1"/>
  <c r="I34" i="12"/>
  <c r="B10" i="35" s="1"/>
  <c r="I33" i="12"/>
  <c r="B4" i="35" s="1"/>
  <c r="F20" i="6"/>
  <c r="I37" i="12"/>
  <c r="B16" i="35" s="1"/>
  <c r="I36" i="12"/>
  <c r="B20" i="35" l="1"/>
  <c r="C16" i="35"/>
  <c r="C20" i="35" s="1"/>
  <c r="C10" i="35"/>
  <c r="C14" i="35" s="1"/>
  <c r="B14" i="35"/>
  <c r="C4" i="35"/>
  <c r="C8" i="35" s="1"/>
  <c r="B8" i="35"/>
  <c r="B23" i="35"/>
  <c r="C23" i="35" s="1"/>
  <c r="O34" i="12"/>
  <c r="O43" i="12" s="1"/>
  <c r="O45" i="12" s="1"/>
  <c r="K43" i="12"/>
  <c r="K34" i="37"/>
  <c r="I43" i="12"/>
  <c r="F426" i="6"/>
  <c r="B21" i="35" l="1"/>
  <c r="B28" i="35"/>
  <c r="C21" i="35"/>
  <c r="C28" i="35"/>
  <c r="N34" i="37"/>
  <c r="N43" i="37" s="1"/>
  <c r="N45" i="37" s="1"/>
  <c r="K43" i="37"/>
  <c r="H32" i="8"/>
  <c r="J426" i="6"/>
  <c r="K426" i="6" s="1"/>
  <c r="L426" i="6" s="1"/>
  <c r="I27" i="12"/>
  <c r="I26" i="12"/>
  <c r="I25" i="12"/>
  <c r="I24" i="12"/>
  <c r="I23" i="12"/>
  <c r="I22" i="12"/>
  <c r="I19" i="12"/>
  <c r="I18" i="12"/>
  <c r="H1" i="12" l="1"/>
  <c r="I28" i="12"/>
  <c r="I29" i="12" s="1"/>
  <c r="F433" i="6"/>
  <c r="F419" i="6"/>
  <c r="F421" i="6"/>
  <c r="F422" i="6"/>
  <c r="I45" i="12" l="1"/>
  <c r="H32" i="9"/>
  <c r="H32" i="32"/>
  <c r="K66" i="7"/>
  <c r="J65" i="7"/>
  <c r="J57" i="7"/>
  <c r="M25" i="7"/>
  <c r="F436" i="6"/>
  <c r="F427" i="6"/>
  <c r="H32" i="7" l="1"/>
  <c r="P32" i="7" s="1"/>
  <c r="F307" i="6" l="1"/>
  <c r="F306" i="6"/>
  <c r="F305" i="6"/>
  <c r="F14" i="6" l="1"/>
  <c r="F13" i="6"/>
  <c r="F12" i="6"/>
  <c r="F11" i="6"/>
  <c r="E321" i="6" l="1"/>
  <c r="B23" i="8"/>
  <c r="B22" i="8"/>
  <c r="B22" i="9"/>
  <c r="B23" i="9"/>
  <c r="F413" i="6" l="1"/>
  <c r="B11" i="34" s="1"/>
  <c r="F458" i="6"/>
  <c r="F437" i="6"/>
  <c r="F304" i="6"/>
  <c r="F301" i="6"/>
  <c r="E459" i="6" l="1"/>
  <c r="B15" i="34"/>
  <c r="C11" i="34"/>
  <c r="C15" i="34" s="1"/>
  <c r="F308" i="6"/>
  <c r="D11" i="34" l="1"/>
  <c r="D15" i="34" s="1"/>
  <c r="F17" i="6" l="1"/>
  <c r="L9" i="6" l="1"/>
  <c r="L1" i="7" l="1"/>
  <c r="F424" i="6"/>
  <c r="F423" i="6"/>
  <c r="F418" i="6"/>
  <c r="F311" i="6"/>
  <c r="F310" i="6"/>
  <c r="F309" i="6"/>
  <c r="F19" i="6"/>
  <c r="F18" i="6"/>
  <c r="F16" i="6"/>
  <c r="F15" i="6"/>
  <c r="J424" i="6" l="1"/>
  <c r="K424" i="6" s="1"/>
  <c r="E425" i="6"/>
  <c r="J459" i="6"/>
  <c r="J418" i="6"/>
  <c r="K418" i="6" s="1"/>
  <c r="L418" i="6" s="1"/>
  <c r="J321" i="6"/>
  <c r="F312" i="6"/>
  <c r="B5" i="34" s="1"/>
  <c r="E412" i="6"/>
  <c r="J412" i="6" s="1"/>
  <c r="K412" i="6" s="1"/>
  <c r="L412" i="6" s="1"/>
  <c r="F460" i="6"/>
  <c r="J460" i="6" s="1"/>
  <c r="K425" i="6" l="1"/>
  <c r="K321" i="6"/>
  <c r="K413" i="6" s="1"/>
  <c r="E464" i="6"/>
  <c r="F464" i="6" s="1"/>
  <c r="J425" i="6"/>
  <c r="L424" i="6"/>
  <c r="K459" i="6"/>
  <c r="L459" i="6" s="1"/>
  <c r="B35" i="34"/>
  <c r="C35" i="34" s="1"/>
  <c r="B33" i="34"/>
  <c r="B9" i="34"/>
  <c r="B40" i="34" s="1"/>
  <c r="C5" i="34"/>
  <c r="D5" i="34" s="1"/>
  <c r="E466" i="6"/>
  <c r="J312" i="6"/>
  <c r="K312" i="6" s="1"/>
  <c r="L312" i="6" s="1"/>
  <c r="E465" i="6"/>
  <c r="F465" i="6" s="1"/>
  <c r="E471" i="6" s="1"/>
  <c r="J413" i="6"/>
  <c r="F462" i="6"/>
  <c r="I6" i="37" l="1"/>
  <c r="M8" i="12"/>
  <c r="L321" i="6"/>
  <c r="L425" i="6"/>
  <c r="L413" i="6"/>
  <c r="K460" i="6"/>
  <c r="D9" i="34"/>
  <c r="D40" i="34" s="1"/>
  <c r="D33" i="34"/>
  <c r="C33" i="34"/>
  <c r="C9" i="34"/>
  <c r="C40" i="34" s="1"/>
  <c r="H33" i="8"/>
  <c r="H34" i="8" s="1"/>
  <c r="J462" i="6"/>
  <c r="J464" i="6"/>
  <c r="K464" i="6" s="1"/>
  <c r="K470" i="6" s="1"/>
  <c r="E470" i="6"/>
  <c r="I6" i="36" s="1"/>
  <c r="H25" i="8"/>
  <c r="P25" i="8" s="1"/>
  <c r="P32" i="8"/>
  <c r="J465" i="6"/>
  <c r="K465" i="6" s="1"/>
  <c r="K471" i="6" s="1"/>
  <c r="F466" i="6"/>
  <c r="J466" i="6" s="1"/>
  <c r="J471" i="6"/>
  <c r="P43" i="12" l="1"/>
  <c r="O30" i="12"/>
  <c r="L471" i="6"/>
  <c r="L460" i="6"/>
  <c r="K462" i="6"/>
  <c r="L462" i="6" s="1"/>
  <c r="H25" i="9"/>
  <c r="P25" i="9" s="1"/>
  <c r="L8" i="12"/>
  <c r="O15" i="12" s="1"/>
  <c r="P29" i="12" s="1"/>
  <c r="P34" i="8"/>
  <c r="L465" i="6"/>
  <c r="H33" i="9"/>
  <c r="H34" i="9" s="1"/>
  <c r="J470" i="6"/>
  <c r="H17" i="8"/>
  <c r="P17" i="8" s="1"/>
  <c r="E472" i="6"/>
  <c r="H19" i="8"/>
  <c r="P19" i="8" s="1"/>
  <c r="H15" i="8"/>
  <c r="P15" i="8" s="1"/>
  <c r="H13" i="8"/>
  <c r="P13" i="8" s="1"/>
  <c r="F468" i="6"/>
  <c r="L470" i="6" l="1"/>
  <c r="L472" i="6" s="1"/>
  <c r="H13" i="9"/>
  <c r="P13" i="9" s="1"/>
  <c r="H17" i="9"/>
  <c r="P17" i="9" s="1"/>
  <c r="H15" i="9"/>
  <c r="P15" i="9" s="1"/>
  <c r="K466" i="6"/>
  <c r="H19" i="9"/>
  <c r="P19" i="9" s="1"/>
  <c r="L464" i="6"/>
  <c r="I8" i="37"/>
  <c r="I50" i="37" s="1"/>
  <c r="I46" i="37" s="1"/>
  <c r="I8" i="36"/>
  <c r="I50" i="36" s="1"/>
  <c r="I46" i="36" s="1"/>
  <c r="H33" i="32"/>
  <c r="H25" i="32"/>
  <c r="J472" i="6"/>
  <c r="J478" i="6" s="1"/>
  <c r="I6" i="12"/>
  <c r="I8" i="12" s="1"/>
  <c r="I50" i="12" s="1"/>
  <c r="I46" i="12" s="1"/>
  <c r="J468" i="6"/>
  <c r="H25" i="7"/>
  <c r="H33" i="7"/>
  <c r="H34" i="7" s="1"/>
  <c r="J48" i="7"/>
  <c r="L466" i="6" l="1"/>
  <c r="K468" i="6"/>
  <c r="L468" i="6" s="1"/>
  <c r="K472" i="6"/>
  <c r="K478" i="6" s="1"/>
  <c r="L478" i="6" s="1"/>
  <c r="J19" i="32"/>
  <c r="J10" i="32"/>
  <c r="Q8" i="32"/>
  <c r="R8" i="32" s="1"/>
  <c r="J14" i="32"/>
  <c r="J12" i="32"/>
  <c r="J6" i="32"/>
  <c r="J16" i="32"/>
  <c r="H17" i="7"/>
  <c r="P17" i="7" s="1"/>
  <c r="P25" i="7"/>
  <c r="P34" i="7" s="1"/>
  <c r="H15" i="7"/>
  <c r="P15" i="7" s="1"/>
  <c r="H19" i="7"/>
  <c r="P19" i="7" s="1"/>
  <c r="K473" i="6" l="1"/>
  <c r="P8" i="32"/>
  <c r="H13" i="7"/>
  <c r="P13" i="7" s="1"/>
  <c r="L473" i="6" l="1"/>
  <c r="J7" i="7"/>
  <c r="J7" i="8" l="1"/>
  <c r="J11" i="7"/>
  <c r="H11" i="7" s="1"/>
  <c r="P11" i="7" s="1"/>
  <c r="J7" i="9"/>
  <c r="H7" i="7"/>
  <c r="P7" i="7" s="1"/>
  <c r="P32" i="9"/>
  <c r="P34" i="9" s="1"/>
  <c r="J11" i="9" l="1"/>
  <c r="H7" i="9"/>
  <c r="J11" i="8"/>
  <c r="J25" i="8" s="1"/>
  <c r="H7" i="8"/>
  <c r="P7" i="9" l="1"/>
  <c r="H11" i="9"/>
  <c r="P11" i="9" s="1"/>
  <c r="P7" i="8"/>
  <c r="H11" i="8"/>
  <c r="P11" i="8" s="1"/>
</calcChain>
</file>

<file path=xl/sharedStrings.xml><?xml version="1.0" encoding="utf-8"?>
<sst xmlns="http://schemas.openxmlformats.org/spreadsheetml/2006/main" count="5037" uniqueCount="490">
  <si>
    <t>A.</t>
  </si>
  <si>
    <t>Item</t>
  </si>
  <si>
    <t>Cost</t>
  </si>
  <si>
    <t xml:space="preserve">Sub-Total </t>
  </si>
  <si>
    <t>B.</t>
  </si>
  <si>
    <t>Description of Task</t>
  </si>
  <si>
    <t xml:space="preserve">Rate </t>
  </si>
  <si>
    <t xml:space="preserve">Cost </t>
  </si>
  <si>
    <t>C.</t>
  </si>
  <si>
    <t>D.</t>
  </si>
  <si>
    <r>
      <t xml:space="preserve">Funding Sources </t>
    </r>
    <r>
      <rPr>
        <sz val="10"/>
        <color indexed="8"/>
        <rFont val="Arial"/>
        <family val="2"/>
      </rPr>
      <t xml:space="preserve">(round figures to the nearest dollar) </t>
    </r>
  </si>
  <si>
    <t xml:space="preserve">Estimated FEMA Share </t>
  </si>
  <si>
    <r>
      <t xml:space="preserve"> % of Total</t>
    </r>
    <r>
      <rPr>
        <sz val="8"/>
        <color theme="1"/>
        <rFont val="Arial"/>
        <family val="2"/>
      </rPr>
      <t xml:space="preserve"> </t>
    </r>
  </si>
  <si>
    <t>(maximum of 75%)</t>
  </si>
  <si>
    <t xml:space="preserve">Non-Federal Share </t>
  </si>
  <si>
    <t>Estimated Local Share</t>
  </si>
  <si>
    <t xml:space="preserve"> % of Total</t>
  </si>
  <si>
    <t xml:space="preserve">(Cash) </t>
  </si>
  <si>
    <t xml:space="preserve">(In-Kind*) </t>
  </si>
  <si>
    <t xml:space="preserve"> % of Total </t>
  </si>
  <si>
    <t>(Global Match**)</t>
  </si>
  <si>
    <t>Other Agency Share</t>
  </si>
  <si>
    <t>Total Funding sources from above</t>
  </si>
  <si>
    <r>
      <t>Total %</t>
    </r>
    <r>
      <rPr>
        <b/>
        <sz val="9"/>
        <color theme="1"/>
        <rFont val="Arial"/>
        <family val="2"/>
      </rPr>
      <t/>
    </r>
  </si>
  <si>
    <t>(should equal 100%)</t>
  </si>
  <si>
    <t>E.</t>
  </si>
  <si>
    <t>Project Milestones/Schedule of Work</t>
  </si>
  <si>
    <t>Milestone</t>
  </si>
  <si>
    <t>Phase I Subtotal</t>
  </si>
  <si>
    <t>ADJ</t>
  </si>
  <si>
    <t>Totals</t>
  </si>
  <si>
    <t>Phase II</t>
  </si>
  <si>
    <t>Phase I</t>
  </si>
  <si>
    <r>
      <t xml:space="preserve">Fees Paid    </t>
    </r>
    <r>
      <rPr>
        <sz val="10"/>
        <color indexed="8"/>
        <rFont val="Arial"/>
        <family val="2"/>
      </rPr>
      <t>Include any other costs associated with the project.</t>
    </r>
  </si>
  <si>
    <t xml:space="preserve">(In-Kind**) </t>
  </si>
  <si>
    <t>Phase I - State and Local Contracting</t>
  </si>
  <si>
    <t xml:space="preserve">Phase I - Permitting </t>
  </si>
  <si>
    <t>Phase II - State and Local Contracting</t>
  </si>
  <si>
    <t>Total Funding</t>
  </si>
  <si>
    <t>F.</t>
  </si>
  <si>
    <t>Months</t>
  </si>
  <si>
    <t>Phase I - Professional Engineering Services</t>
  </si>
  <si>
    <t xml:space="preserve">(In-House***) </t>
  </si>
  <si>
    <t>**** Separate project applications must be submitted for each project (Global) Match project.</t>
  </si>
  <si>
    <t xml:space="preserve">     Global Match Project # and title:</t>
  </si>
  <si>
    <r>
      <t xml:space="preserve">List the major milestones in this project by providing an estimate time-line for the critical activities not to exceed a period of 36-month of performance. </t>
    </r>
    <r>
      <rPr>
        <b/>
        <i/>
        <sz val="9"/>
        <color indexed="8"/>
        <rFont val="Arial"/>
        <family val="2"/>
      </rPr>
      <t xml:space="preserve"> (e.g. Designing, Engineering, Permitting, etc.)</t>
    </r>
  </si>
  <si>
    <t>Section IV.        Budget/Costs</t>
  </si>
  <si>
    <t>Comments:</t>
  </si>
  <si>
    <t>Awarded  Amount</t>
  </si>
  <si>
    <t>Federal Share allocated by the LMS Endorsement Letter</t>
  </si>
  <si>
    <t>Non-Federal Share</t>
  </si>
  <si>
    <t>$ needs</t>
  </si>
  <si>
    <t>difference</t>
  </si>
  <si>
    <t>(Global Match****)</t>
  </si>
  <si>
    <r>
      <t xml:space="preserve">List the major milestones in this project by providing an estimate time-line for the critical activities not to exceed a period of 36 months of performance. </t>
    </r>
    <r>
      <rPr>
        <b/>
        <i/>
        <sz val="9"/>
        <color indexed="8"/>
        <rFont val="Arial"/>
        <family val="2"/>
      </rPr>
      <t xml:space="preserve"> (e.g. Designing, Engineering, Permitting, etc.)</t>
    </r>
  </si>
  <si>
    <t>For the cost sections relating to Materials, Labor, and Fees, it is important to note,</t>
  </si>
  <si>
    <t>Rate</t>
  </si>
  <si>
    <t>Requested</t>
  </si>
  <si>
    <t>Available</t>
  </si>
  <si>
    <t>Total Estimated SR Management Costs</t>
  </si>
  <si>
    <t>(Max Allowed)</t>
  </si>
  <si>
    <r>
      <t>YES</t>
    </r>
    <r>
      <rPr>
        <sz val="10"/>
        <color rgb="FF000000"/>
        <rFont val="Arial"/>
        <family val="2"/>
      </rPr>
      <t xml:space="preserve"> </t>
    </r>
  </si>
  <si>
    <t>NO</t>
  </si>
  <si>
    <t>State and Local Contracting</t>
  </si>
  <si>
    <t>Construction / Installation</t>
  </si>
  <si>
    <t>Closeout Compliance</t>
  </si>
  <si>
    <t>Phase II - Closeout Compliance</t>
  </si>
  <si>
    <t>Permitting</t>
  </si>
  <si>
    <r>
      <t xml:space="preserve">Sub-Total Estimated Project Cost </t>
    </r>
    <r>
      <rPr>
        <b/>
        <sz val="11"/>
        <color indexed="8"/>
        <rFont val="Times New Roman"/>
        <family val="1"/>
      </rPr>
      <t/>
    </r>
  </si>
  <si>
    <t>Phase I - Pre-Award with start date of _/_/_</t>
  </si>
  <si>
    <t xml:space="preserve">    Note: This number will be generated automatically after Budget line items are completed</t>
  </si>
  <si>
    <t>Qty</t>
  </si>
  <si>
    <r>
      <t xml:space="preserve">Increase / </t>
    </r>
    <r>
      <rPr>
        <sz val="10"/>
        <color rgb="FFFF0000"/>
        <rFont val="Arial"/>
        <family val="2"/>
      </rPr>
      <t>Decrease</t>
    </r>
  </si>
  <si>
    <t xml:space="preserve">     Global Match Project # and Title:</t>
  </si>
  <si>
    <t>H.</t>
  </si>
  <si>
    <t>Local Inspections / Compliance</t>
  </si>
  <si>
    <t>State Final Inspections / Compliance</t>
  </si>
  <si>
    <t xml:space="preserve">of Total </t>
  </si>
  <si>
    <t xml:space="preserve">Amounts </t>
  </si>
  <si>
    <t>J.</t>
  </si>
  <si>
    <t>I.</t>
  </si>
  <si>
    <t>Final Estimated Project Costs</t>
  </si>
  <si>
    <t xml:space="preserve">Contingency Costs (max 5%) Phase I </t>
  </si>
  <si>
    <t>Total Contingency Costs (maximum 5%)</t>
  </si>
  <si>
    <t>Unit</t>
  </si>
  <si>
    <t xml:space="preserve"> I do not wish to request these funds. (continue to Part I)*</t>
  </si>
  <si>
    <t>I would like to requests these funds (please fill out the itemized table below, then continue to Part I)*</t>
  </si>
  <si>
    <t>Total Estimated Project Costs (Budget F.)</t>
  </si>
  <si>
    <r>
      <rPr>
        <b/>
        <i/>
        <sz val="9"/>
        <color indexed="8"/>
        <rFont val="Arial"/>
        <family val="2"/>
      </rPr>
      <t>The maximum FEMA share for HMGP/FMA projects is 75%.</t>
    </r>
    <r>
      <rPr>
        <sz val="9"/>
        <color indexed="8"/>
        <rFont val="Arial"/>
        <family val="2"/>
      </rPr>
      <t xml:space="preserve">  The other 25% can be made up of State and Local funds as well as in-kind services.  Moreover, the FMA program requires that the maximum in-kind match be no more than 12.5 % of the total projects costs.  HMGP/FMA funds may be packaged with other Federal Funds, but other Federal funds (except for Federal funds which lose their Federal identity at the State level - such as CDBG, ARS, HOME) may not be used for the State or Local match. </t>
    </r>
  </si>
  <si>
    <t xml:space="preserve">(Identify Other Non-Federal Agency and availability date) </t>
  </si>
  <si>
    <t xml:space="preserve">** Identify proposed eligible activities directly related to project to be considered for In-Kind (donated) services </t>
  </si>
  <si>
    <t>*** Identify proposed eligible activities directly related to project to be considered for In-House services</t>
  </si>
  <si>
    <t>Sub-Recipient Management Costs</t>
  </si>
  <si>
    <t xml:space="preserve">** Identify proposed eligible activities directly related to project to be considered for In-Kind services.  (note on page 4 Section B) </t>
  </si>
  <si>
    <t xml:space="preserve">*** Identify proposed eligible activities directly related to project to be considered for In-Kind services.  (note on page 4 Section B) </t>
  </si>
  <si>
    <t xml:space="preserve">(Identify Other Agency and availability date) </t>
  </si>
  <si>
    <t>G.</t>
  </si>
  <si>
    <r>
      <t>Note:</t>
    </r>
    <r>
      <rPr>
        <i/>
        <sz val="10"/>
        <color rgb="FF000000"/>
        <rFont val="Arial"/>
        <family val="2"/>
      </rPr>
      <t xml:space="preserve"> By selecting either “yes” or “no” the Sub-Applicant / Sub-Recipient is acknowledging that they understand what is being offered to them as it is described in this application.</t>
    </r>
  </si>
  <si>
    <t>Month</t>
  </si>
  <si>
    <r>
      <rPr>
        <b/>
        <i/>
        <sz val="9"/>
        <color indexed="8"/>
        <rFont val="Arial"/>
        <family val="2"/>
      </rPr>
      <t>The maximum FEMA share for HMGP/HMA projects is 75%.</t>
    </r>
    <r>
      <rPr>
        <sz val="9"/>
        <color indexed="8"/>
        <rFont val="Arial"/>
        <family val="2"/>
      </rPr>
      <t xml:space="preserve">  The other 25% can be made up of State and Local funds as well as in-kind services.  Moreover, the FMA program requires that the maximum in-kind match be no more than 12.5 % of the total projects costs.  HMGP/FMA funds may be packaged with other Federal Funds, but other Federal funds (except for Federal funds which lose their Federal identity at the State level - such as CDBG, ARS, HOME) may not be used for the State or Local match. </t>
    </r>
  </si>
  <si>
    <t>COMPL</t>
  </si>
  <si>
    <t>Contingency Costs (max 5%) Non-Phased or Phase II</t>
  </si>
  <si>
    <t>Non-Phased or Phase II Subtotal</t>
  </si>
  <si>
    <t>Non-Phased or Phase II - Sub-total</t>
  </si>
  <si>
    <t>Phase I ONLY- Sub-total</t>
  </si>
  <si>
    <t xml:space="preserve">Phase I - </t>
  </si>
  <si>
    <t>Construction Plan /Techncial Specifications</t>
  </si>
  <si>
    <t>Bidding / Local Procurement</t>
  </si>
  <si>
    <t>Phase I - Bidding / Local Procurement</t>
  </si>
  <si>
    <t>Phase I - Design Specifications</t>
  </si>
  <si>
    <t>Phase II - Construction Plan /Techncial Specifications</t>
  </si>
  <si>
    <t>Phase II - Bidding / Local Procurement</t>
  </si>
  <si>
    <t>Phase II - Construction / Installation</t>
  </si>
  <si>
    <t>Phase II - Local Inspections / Compliance</t>
  </si>
  <si>
    <t>Phase II - State Final Inspections / Compliance</t>
  </si>
  <si>
    <t>ID # = Disaster number-(application#), then replaced with FEMA project #-(app#)</t>
  </si>
  <si>
    <t>Do NOT Overwrite</t>
  </si>
  <si>
    <t>Federal Share Percentage Requesting (per LMS)</t>
  </si>
  <si>
    <t>$ Endorsed</t>
  </si>
  <si>
    <r>
      <rPr>
        <b/>
        <sz val="9"/>
        <color rgb="FF0033CC"/>
        <rFont val="Arial"/>
        <family val="2"/>
      </rPr>
      <t>Column H -</t>
    </r>
    <r>
      <rPr>
        <sz val="9"/>
        <color rgb="FF0033CC"/>
        <rFont val="Arial"/>
        <family val="2"/>
      </rPr>
      <t xml:space="preserve"> Add the Actual Federal Share (LMS), Local Share, Other Agency</t>
    </r>
  </si>
  <si>
    <t>Difference</t>
  </si>
  <si>
    <t>If negative amount - revise SR Mgmt Costs</t>
  </si>
  <si>
    <t>PM totals</t>
  </si>
  <si>
    <t>PM Federal</t>
  </si>
  <si>
    <t>PM Local</t>
  </si>
  <si>
    <t>In order to assist applicants with filling out the following Budget section, we have provided the following instructions for your convenience.  For this section, we ask that you provide details of all the estimated costs of the project, as it is used for the benefit-costs analysis as well as for the feasibility and effectiveness review.</t>
  </si>
  <si>
    <t>Lump sums without supporting documentation showing a breakdown of those costs are not acceptable. For those items that will not fit in the spaces provided, attach the appropriate documentation to your application.</t>
  </si>
  <si>
    <t>Sub-Total cells will auto sum the costs in their respective Sections (Cost columns).</t>
  </si>
  <si>
    <t>Mark all In-kind (donated) services with (**); In-house (employee) services with (***), per each line item.</t>
  </si>
  <si>
    <t>Applicants choosing to apply for this funding must detail the specific administrative costs in Part G of this section.  These costs must be eligible administrative costs, conforming to the requirements set in 2 CFR Part 200 Subpart E.  Applicants must ensure that their administrative costs are reasonable, allowable, allocable, and necessary for the performance of the federal award.</t>
  </si>
  <si>
    <t>FEMA administers cost-sharing requirements consistent with 2 CFR Sections 200.29, 200.306, and 200.434. To meet cost-sharing requirements, the non-Federal contributions must be verifiable from the subrecipient’s records, reasonable, allowable, allocable, and necessary under the grant program and must comply with all Federal requirements and regulations.</t>
  </si>
  <si>
    <t>Applicants choosing to apply for this funding must detail the specific administrative costs in Part G of this section. These costs must be eligible administrative costs, conforming to the requirements set in 2 CFR Part 200 Subpart E. Applicants must ensure that their administrative costs are reasonable, allowable, allocable, and necessary for the performance of the federal award.</t>
  </si>
  <si>
    <t>The State will allot these management costs on a project-by-project basis per the amount requested by the sub-recipient, up to 5 percent of the total project cost. A sub-recipient may request less than this, but no higher. These management costs will be considered a separate pool of funding and WILL NOT affect a project’s benefit-cost analysis.</t>
  </si>
  <si>
    <t>Management costs will be reimbursed per reimbursement request, and no more than 5 percent of any given reimbursement request amount. All management costs reimbursements will be contingent upon adequate documentation from the sub-recipient.</t>
  </si>
  <si>
    <t>Management costs will be reimbursed at 100 percent of the amount of management costs requested, so far as they are adequately documented and are no more than 5 percent of the request. Any unused management costs at closeout following the final payment will be de-obligated. If the final total project cost results in an under-run, management costs will be reduced accordingly.</t>
  </si>
  <si>
    <t>Applicants must make the determination to request or refuse management costs at the time of formal application submittal. The State will accept the initial determination from the applicant. There will be no recourse from the State for applicants wishing to change their initial determination after the application has been formally submitted.</t>
  </si>
  <si>
    <r>
      <t>Ø</t>
    </r>
    <r>
      <rPr>
        <sz val="10"/>
        <color rgb="FF080707"/>
        <rFont val="Times New Roman"/>
        <family val="1"/>
      </rPr>
      <t xml:space="preserve">  </t>
    </r>
    <r>
      <rPr>
        <sz val="10"/>
        <color rgb="FF080707"/>
        <rFont val="Arial"/>
        <family val="2"/>
      </rPr>
      <t>Lump sums without supporting documentation showing a breakdown of those costs are not acceptable.  For those items that will not fit in the spaces provided, attach the appropriate documentation to your application.</t>
    </r>
  </si>
  <si>
    <r>
      <t>Ø</t>
    </r>
    <r>
      <rPr>
        <sz val="10"/>
        <color rgb="FF080707"/>
        <rFont val="Times New Roman"/>
        <family val="1"/>
      </rPr>
      <t xml:space="preserve">  </t>
    </r>
    <r>
      <rPr>
        <sz val="10"/>
        <color rgb="FF080707"/>
        <rFont val="Arial"/>
        <family val="2"/>
      </rPr>
      <t>Sub-Total cells will auto sum the costs in their respective columns.</t>
    </r>
  </si>
  <si>
    <r>
      <t>Ø</t>
    </r>
    <r>
      <rPr>
        <sz val="10"/>
        <color rgb="FF080707"/>
        <rFont val="Times New Roman"/>
        <family val="1"/>
      </rPr>
      <t xml:space="preserve">  </t>
    </r>
    <r>
      <rPr>
        <sz val="10"/>
        <color rgb="FF080707"/>
        <rFont val="Arial"/>
        <family val="2"/>
      </rPr>
      <t>Pre-Award Costs: costs must be identified as a separate line item, AND a completed HMGP Pre-Award Cost Request Form MUST be submitted with this application, detailing the items/cost and requested start date.</t>
    </r>
  </si>
  <si>
    <t xml:space="preserve">Number of Months to Complete </t>
  </si>
  <si>
    <r>
      <t>Ø</t>
    </r>
    <r>
      <rPr>
        <sz val="10"/>
        <color rgb="FF080707"/>
        <rFont val="Times New Roman"/>
        <family val="1"/>
      </rPr>
      <t xml:space="preserve">  </t>
    </r>
    <r>
      <rPr>
        <sz val="10"/>
        <color rgb="FF080707"/>
        <rFont val="Arial"/>
        <family val="2"/>
      </rPr>
      <t>Identify your match sources in Funding Summary - Section I</t>
    </r>
  </si>
  <si>
    <r>
      <t>Ø</t>
    </r>
    <r>
      <rPr>
        <sz val="10"/>
        <color rgb="FF080707"/>
        <rFont val="Times New Roman"/>
        <family val="1"/>
      </rPr>
      <t xml:space="preserve">  </t>
    </r>
    <r>
      <rPr>
        <sz val="10"/>
        <color rgb="FF080707"/>
        <rFont val="Arial"/>
        <family val="2"/>
      </rPr>
      <t>All funding sources (In-kind, In-house, Global Match, and Other Agencies) must be identified (below) AND identified on the Funding Sources - Section IV - I.</t>
    </r>
  </si>
  <si>
    <t>Sub-Recipient Management Costs (SRMC)</t>
  </si>
  <si>
    <t>For SRMC, in compliance with Disaster Relief and Recovery Act of 2018 (DRRA) and the subsequent FEMA Interim Policy #104-11-1, the Florida Division of Emergency Management has included a section for applicants to request, or refuse, project management funds that are available to them. Under this new policy, HMGP projects awarded under disasters declared on or after August 1, 2017, are eligible for project management costs up to 5 percent of their total project costs.</t>
  </si>
  <si>
    <t>SRMC Estimated Available</t>
  </si>
  <si>
    <t>Non-Phased - Pre-Award with start date of _/_/_</t>
  </si>
  <si>
    <t>Cost / Unit</t>
  </si>
  <si>
    <t>Federal Share</t>
  </si>
  <si>
    <t>Non-Federal</t>
  </si>
  <si>
    <t xml:space="preserve">Project: _____(Applicant, Site), Code Plus </t>
  </si>
  <si>
    <t>Disaster #:</t>
  </si>
  <si>
    <t>Item Description</t>
  </si>
  <si>
    <t>Cost for Current Code/Standard of ___-MPH</t>
  </si>
  <si>
    <t>Cost for Code Plus to ___-MPH</t>
  </si>
  <si>
    <t>Cost to Harden/Code Plus
Code plus less Standard (E-D)</t>
  </si>
  <si>
    <t>Input current Wind speed for site (D)
Input Wind speed for Code Plus (E)</t>
  </si>
  <si>
    <t xml:space="preserve">Phase I Costs </t>
  </si>
  <si>
    <t>Fees: Pre-Award-Application Development</t>
  </si>
  <si>
    <t>LS</t>
  </si>
  <si>
    <t>Fees: Pre-Award-Design</t>
  </si>
  <si>
    <t>Fees: Architectural/Engineering Fees</t>
  </si>
  <si>
    <t>Fees: Permitting</t>
  </si>
  <si>
    <t>Fees: Safe Room-Engineering (if applicable)</t>
  </si>
  <si>
    <t>Sub-Total Phase I</t>
  </si>
  <si>
    <t xml:space="preserve">Phase II Construction Costs </t>
  </si>
  <si>
    <t>provide list of specifics items included</t>
  </si>
  <si>
    <t>Materials: Hurricane Straps (roof)</t>
  </si>
  <si>
    <t>Materials: High Impact Shutters</t>
  </si>
  <si>
    <t>Materials: Doors &amp; Windows</t>
  </si>
  <si>
    <t>Materials: Floor Straps - trusses</t>
  </si>
  <si>
    <t>Materials: Concrete</t>
  </si>
  <si>
    <t>Materials: Metals</t>
  </si>
  <si>
    <t>Materials: Equipment</t>
  </si>
  <si>
    <t>Materials: HVAC</t>
  </si>
  <si>
    <t>Materials: Finishes</t>
  </si>
  <si>
    <t>Materials: Electrical</t>
  </si>
  <si>
    <t>Materials: Safe Room-Personnel</t>
  </si>
  <si>
    <t>Materials: Generator __kW</t>
  </si>
  <si>
    <t xml:space="preserve">Materials: Generator-Concrete Pad </t>
  </si>
  <si>
    <t>Materials: __</t>
  </si>
  <si>
    <t>Materials Total</t>
  </si>
  <si>
    <t>Labor: (included in Material cost)</t>
  </si>
  <si>
    <t xml:space="preserve">Labor: </t>
  </si>
  <si>
    <t>Labor Total</t>
  </si>
  <si>
    <t>Fees: Construction Inspections</t>
  </si>
  <si>
    <t>Fees: ___</t>
  </si>
  <si>
    <t>Fees Total</t>
  </si>
  <si>
    <t>Phase II Sub-Total</t>
  </si>
  <si>
    <t>Total Project Cost</t>
  </si>
  <si>
    <t>Construction Sitework (with no Code plus Difference)</t>
  </si>
  <si>
    <t>Clearing and Grubbing</t>
  </si>
  <si>
    <t>Earthwork/Site Grading</t>
  </si>
  <si>
    <t>Base</t>
  </si>
  <si>
    <t>Asphalt</t>
  </si>
  <si>
    <t>Stabilized Sub-grade</t>
  </si>
  <si>
    <t>Site Utilities</t>
  </si>
  <si>
    <t>Stormwater Management Facilities</t>
  </si>
  <si>
    <t>Landscaping</t>
  </si>
  <si>
    <t>Sitework Total</t>
  </si>
  <si>
    <t xml:space="preserve">Total </t>
  </si>
  <si>
    <t>HIDE any unused/blank lines FROM HERE DOWN</t>
  </si>
  <si>
    <t>Phase I Fees (not including Pre-Award) -</t>
  </si>
  <si>
    <t xml:space="preserve">Contractual Services </t>
  </si>
  <si>
    <t>Indirect Costs</t>
  </si>
  <si>
    <t xml:space="preserve">2 CFR 200.209- Pre-Award Costs: For requirements on costs incurred by the applicant prior to the start date of the period of performance of the Federal award, see §200.458 Pre-award costs </t>
  </si>
  <si>
    <t>2 CFR 200.458- Pre-Award Costs: Pre-award costs are those incurred prior to the effective date of the Federal award directly pursuant to the negotiation and in anticipation of the Federal award where such costs are necessary for efficient and timely performance of the scope of work. Such costs are allowable only to the extent that they would have been allowable if incurred after the date of the Federal award and only with the written approval of the Federal awarding agency.</t>
  </si>
  <si>
    <t xml:space="preserve">2015 HMA Guidance: Costs incurred after the HMA application period has opened, but prior to the date of the Federal award or final approval, are identified as pre-award costs. For HMGP, the opening of the application period is the date when HMGP is authorized, which is generally the date of the Presidential major disaster declaration. </t>
  </si>
  <si>
    <t>PRE-AWARD COSTS</t>
  </si>
  <si>
    <t>HMGP Management Costs (Interim) Policy # 104-11-1 FAQ, March 23, 2020</t>
  </si>
  <si>
    <t>Administrative costs are expenses incurred by a recipient or a subrecipient in managing and administering the federal award to ensure that federal, state, or tribal requirements are met including:</t>
  </si>
  <si>
    <t>• delivery of technical assistance;</t>
  </si>
  <si>
    <t>• quarterly progress and fiscal reporting;</t>
  </si>
  <si>
    <t>• project monitoring;</t>
  </si>
  <si>
    <t>• technical monitoring;</t>
  </si>
  <si>
    <t>• compliance activities associated with federal procurement requirements;</t>
  </si>
  <si>
    <t>• documentation of quality of work verification for quarterly reports and closeout;</t>
  </si>
  <si>
    <t>• payment of claims;</t>
  </si>
  <si>
    <t>• closeout review and liquidation; and</t>
  </si>
  <si>
    <t>• records retention.</t>
  </si>
  <si>
    <t>SUB-RECIPIENT MANAGEMENT COSTS (SRMC) PRE-AWARD COSTS</t>
  </si>
  <si>
    <t>2 CFR 200 compliance</t>
  </si>
  <si>
    <t>Budget Guidance</t>
  </si>
  <si>
    <t xml:space="preserve">Note: Backup source documentation is required to support costs </t>
  </si>
  <si>
    <t>FDEM-PM SECTION ONLY 
Use To Complete Attachment A</t>
  </si>
  <si>
    <r>
      <t xml:space="preserve">Total Estimated SR Management Costs Available </t>
    </r>
    <r>
      <rPr>
        <sz val="10"/>
        <color rgb="FF000000"/>
        <rFont val="Arial"/>
        <family val="2"/>
      </rPr>
      <t>(5% of Total Project Costs)</t>
    </r>
  </si>
  <si>
    <t xml:space="preserve">Descriptions of SRMC </t>
  </si>
  <si>
    <t>Typically, a non-construction budget for management costs will include but the following cost categories: personnel, fringe benefits, travel, equipment, supplies, contractual, and indirect costs. A brief narrative may be required to identify what the funds will be used for. These are required fields in the Application.</t>
  </si>
  <si>
    <t>• solicitation, development, review, and processing of the actual SRMC subapplication</t>
  </si>
  <si>
    <t>NOTE:  only cost allowed for Pre-Award SRMC - completing the SRMC Request form</t>
  </si>
  <si>
    <t>All costs must be reasonable, allowable, allocable, and necessary as required by 2 CFR Part 200 Subpart E, applicable program regulations, and HMA Guidance (2015)</t>
  </si>
  <si>
    <t>Based on the amount of federal share being requested in Part F, your project is eligible for up to an additional 5% of the project costs for Sub-Recipient Management Costs.  Please indicate below whether or not you would like to request these funds and follow the directions for your selected choice.  In addition a Request Form is Required.</t>
  </si>
  <si>
    <t>Total Estimated SRMC Requested</t>
  </si>
  <si>
    <t>Maximum SRMC:</t>
  </si>
  <si>
    <t>Documentation MUST be invoiced separately and not comingled with the project costs.</t>
  </si>
  <si>
    <t>If additional rows are needed - please contact HMGP by phone or email</t>
  </si>
  <si>
    <t>Round off (don't include cents)</t>
  </si>
  <si>
    <t>Materials: Impact Glass</t>
  </si>
  <si>
    <t>Materials: Carpentry</t>
  </si>
  <si>
    <t>Materials: Thermal Moisture Protection</t>
  </si>
  <si>
    <t xml:space="preserve">Fees: Certified As-built </t>
  </si>
  <si>
    <r>
      <t>round</t>
    </r>
    <r>
      <rPr>
        <sz val="11"/>
        <color rgb="FFC00000"/>
        <rFont val="Arial"/>
        <family val="2"/>
      </rPr>
      <t xml:space="preserve"> down</t>
    </r>
    <r>
      <rPr>
        <sz val="11"/>
        <color theme="1"/>
        <rFont val="Arial"/>
        <family val="2"/>
      </rPr>
      <t xml:space="preserve"> to nearest $</t>
    </r>
  </si>
  <si>
    <r>
      <t>Contingency</t>
    </r>
    <r>
      <rPr>
        <sz val="10"/>
        <color rgb="FFFF0000"/>
        <rFont val="Arial"/>
        <family val="2"/>
      </rPr>
      <t xml:space="preserve"> (Max. 5% of project cost)</t>
    </r>
  </si>
  <si>
    <t>COMMENTS</t>
  </si>
  <si>
    <r>
      <t xml:space="preserve">Phase I SRMC </t>
    </r>
    <r>
      <rPr>
        <sz val="10"/>
        <color rgb="FF000000"/>
        <rFont val="Arial"/>
        <family val="2"/>
      </rPr>
      <t>(per SRMC Request Form)</t>
    </r>
  </si>
  <si>
    <t>FEMA Approval 00/00/00</t>
  </si>
  <si>
    <t xml:space="preserve">Fees: </t>
  </si>
  <si>
    <t xml:space="preserve">Federal </t>
  </si>
  <si>
    <t>HIDE any unused/blank lines FROM HERE DOWN - ONLY</t>
  </si>
  <si>
    <t>HIDE any unused/blank lines FROM HERE DOWN ONLY</t>
  </si>
  <si>
    <t>DIFFERENCE</t>
  </si>
  <si>
    <t>IF NEGATIVE-REVISE %</t>
  </si>
  <si>
    <r>
      <t xml:space="preserve">Non-Phased or Phase II  SRMC </t>
    </r>
    <r>
      <rPr>
        <sz val="10"/>
        <color rgb="FF000000"/>
        <rFont val="Arial"/>
        <family val="2"/>
      </rPr>
      <t>(per SRMC Request Form)</t>
    </r>
  </si>
  <si>
    <t>Project Cost</t>
  </si>
  <si>
    <r>
      <rPr>
        <b/>
        <sz val="10"/>
        <rFont val="Arial"/>
        <family val="2"/>
      </rPr>
      <t>Contingency Costs</t>
    </r>
    <r>
      <rPr>
        <sz val="10"/>
        <rFont val="Arial"/>
        <family val="2"/>
      </rPr>
      <t xml:space="preserve"> need to be justified and reported as a separate line item in part E of this section.  From left to right in that part, enter the desired percentage (maximum 5%), the amount the percentage is to be applied to, and the resulting amount. PLEASE NOTE- These cells will auto-calculate across the row and will be calculated into the Final Estimated Project Cost below it. Take care that everything is calculated correctly. (Adjust down to whole dollar (cents) in cell G106, and/or G107).</t>
    </r>
  </si>
  <si>
    <r>
      <rPr>
        <b/>
        <sz val="10"/>
        <color rgb="FF000000"/>
        <rFont val="Arial"/>
        <family val="2"/>
      </rPr>
      <t>Pre-Award Costs:</t>
    </r>
    <r>
      <rPr>
        <sz val="10"/>
        <color rgb="FF000000"/>
        <rFont val="Arial"/>
        <family val="2"/>
      </rPr>
      <t xml:space="preserve"> costs must be identified as a separate line item, AND a completed HMGP Pre-Award Cost Request Form MUST be submitted with this application, detailing the items/cost and requested start date.</t>
    </r>
  </si>
  <si>
    <r>
      <t xml:space="preserve">Complete the Budget Sheet and the SR Mgmt. Costs sheet - the other sheets will automatically format.  If you have a </t>
    </r>
    <r>
      <rPr>
        <b/>
        <sz val="10"/>
        <color rgb="FF000000"/>
        <rFont val="Arial"/>
        <family val="2"/>
      </rPr>
      <t>Code-Plus project</t>
    </r>
    <r>
      <rPr>
        <sz val="10"/>
        <color rgb="FF000000"/>
        <rFont val="Arial"/>
        <family val="2"/>
      </rPr>
      <t xml:space="preserve"> - utilize the last sheet to provide the required costs.  If you are applying for an Acquisition detailed budgets per property is required.</t>
    </r>
  </si>
  <si>
    <r>
      <t xml:space="preserve">Do not factor </t>
    </r>
    <r>
      <rPr>
        <b/>
        <sz val="10"/>
        <color rgb="FF000000"/>
        <rFont val="Arial"/>
        <family val="2"/>
      </rPr>
      <t>Sub-Recipient Management Costs (SRMC)</t>
    </r>
    <r>
      <rPr>
        <sz val="10"/>
        <color rgb="FF000000"/>
        <rFont val="Arial"/>
        <family val="2"/>
      </rPr>
      <t xml:space="preserve"> into sections A-C. If SRMC are being requested, see part G.  In addition, complete the SRMC Request-MOD form for all details.  </t>
    </r>
  </si>
  <si>
    <r>
      <rPr>
        <b/>
        <sz val="10"/>
        <color rgb="FF000000"/>
        <rFont val="Arial"/>
        <family val="2"/>
      </rPr>
      <t>All funding sources</t>
    </r>
    <r>
      <rPr>
        <sz val="10"/>
        <color rgb="FF000000"/>
        <rFont val="Arial"/>
        <family val="2"/>
      </rPr>
      <t xml:space="preserve"> (In-kind, In-house, Global Match, and </t>
    </r>
    <r>
      <rPr>
        <b/>
        <sz val="10"/>
        <color rgb="FF000000"/>
        <rFont val="Arial"/>
        <family val="2"/>
      </rPr>
      <t>Other Agencies</t>
    </r>
    <r>
      <rPr>
        <sz val="10"/>
        <color rgb="FF000000"/>
        <rFont val="Arial"/>
        <family val="2"/>
      </rPr>
      <t>) must be identified AND documentation submitted, and also identified on the Funding Sources - Section I – (Funding Summary Tab).</t>
    </r>
  </si>
  <si>
    <r>
      <t xml:space="preserve">For </t>
    </r>
    <r>
      <rPr>
        <b/>
        <sz val="10"/>
        <color theme="1"/>
        <rFont val="Arial"/>
        <family val="2"/>
      </rPr>
      <t>SRMC</t>
    </r>
    <r>
      <rPr>
        <sz val="10"/>
        <color theme="1"/>
        <rFont val="Arial"/>
        <family val="2"/>
      </rPr>
      <t>, in compliance with Disaster Relief and Recovery Act of 2018 (DRRA) and the subsequent FEMA Interim Policy #104-11-1, the Florida Division of Emergency Management has included a section for applicants to request, or refuse, SRMC funds that are available to them. Under this new policy, HMGP projects awarded under disasters declared on or after August 1, 2017, are eligible for SRMC up to 5 percent of their total project costs.</t>
    </r>
  </si>
  <si>
    <t>The State will allot these SRMC on a project-by-project basis up to 5 percent of the total project cost.  An applicant may request less than this, but no higher.  These SRMC will be considered a separate pool of funding and WILL NOT affect a project’s benefit-cost analysis.</t>
  </si>
  <si>
    <t>Sub-Recipient Management Costs will be reimbursed per reimbursement request, and no more than 5 percent of any given project cost reimbursement request amount. All SRMC reimbursements will be contingent upon adequate documentation from the sub-recipient.</t>
  </si>
  <si>
    <t>Sub-Recipient Management costs will be reimbursed at 100 percent of the amount of management costs requested, so far as they are adequately documented and are no more than 5 percent of the actual project cost Request for Reimbursement (RFR).  Any unused management costs at closeout following the final payment will be de-obligated.  If the final total project cost results in an under-run, management costs will be reduced accordingly.</t>
  </si>
  <si>
    <r>
      <rPr>
        <b/>
        <sz val="10"/>
        <color rgb="FF080707"/>
        <rFont val="Arial"/>
        <family val="2"/>
      </rPr>
      <t>Cost Estimate:</t>
    </r>
    <r>
      <rPr>
        <sz val="10"/>
        <color rgb="FF080707"/>
        <rFont val="Arial"/>
        <family val="2"/>
      </rPr>
      <t xml:space="preserve"> The cost estimate matches the proposed level of effort from the SOW and work schedule.  Cost estimates are to be listed under the approved cost item categories; Materials, Labor, and/or Fees.   Source materials used to support the cost estimate are referenced and include sufficient detail so FDEM can determine whether costs are reasonable based on proposed activities and level of effort.</t>
    </r>
  </si>
  <si>
    <r>
      <t>Ø</t>
    </r>
    <r>
      <rPr>
        <sz val="10"/>
        <color rgb="FF080707"/>
        <rFont val="Times New Roman"/>
        <family val="1"/>
      </rPr>
      <t xml:space="preserve">  </t>
    </r>
    <r>
      <rPr>
        <b/>
        <sz val="10"/>
        <color rgb="FF080707"/>
        <rFont val="Arial"/>
        <family val="2"/>
      </rPr>
      <t xml:space="preserve">Pre-award Costs: </t>
    </r>
    <r>
      <rPr>
        <sz val="10"/>
        <color rgb="FF080707"/>
        <rFont val="Arial"/>
        <family val="2"/>
      </rPr>
      <t>To be eligible for HMA funding and/or as a cost-share, pre-award costs must be included as separate line items in the cost estimate.  Must include a completed Pre-Award Cost Form with application. (Separate line item, identified as either Phase I pre-award, Phase II/Mon-Phase Pre-Award - under the Fees category)</t>
    </r>
  </si>
  <si>
    <r>
      <t>Ø</t>
    </r>
    <r>
      <rPr>
        <sz val="10"/>
        <color rgb="FF080707"/>
        <rFont val="Times New Roman"/>
        <family val="1"/>
      </rPr>
      <t xml:space="preserve">  </t>
    </r>
    <r>
      <rPr>
        <b/>
        <sz val="10"/>
        <color rgb="FF080707"/>
        <rFont val="Arial"/>
        <family val="2"/>
      </rPr>
      <t>Ineligible Format:</t>
    </r>
    <r>
      <rPr>
        <sz val="10"/>
        <color rgb="FF080707"/>
        <rFont val="Arial"/>
        <family val="2"/>
      </rPr>
      <t xml:space="preserve"> Lump-sum cost estimates in this workbook are not eligible and will be NOT be accepted for application submittal.</t>
    </r>
  </si>
  <si>
    <r>
      <t>Ø</t>
    </r>
    <r>
      <rPr>
        <sz val="10"/>
        <color rgb="FF080707"/>
        <rFont val="Times New Roman"/>
        <family val="1"/>
      </rPr>
      <t> </t>
    </r>
    <r>
      <rPr>
        <b/>
        <sz val="10"/>
        <color rgb="FF080707"/>
        <rFont val="Times New Roman"/>
        <family val="1"/>
      </rPr>
      <t xml:space="preserve"> </t>
    </r>
    <r>
      <rPr>
        <b/>
        <sz val="10"/>
        <color rgb="FF080707"/>
        <rFont val="Arial"/>
        <family val="2"/>
      </rPr>
      <t>Contingency Cost: Is an</t>
    </r>
    <r>
      <rPr>
        <sz val="10"/>
        <color rgb="FF080707"/>
        <rFont val="Arial"/>
        <family val="2"/>
      </rPr>
      <t xml:space="preserve"> allowance included in the total cost estimate to cover situations that cannot be fully defined at the time the cost estimate is prepared, but that will likely result in additional eligible costs (HMA Guidance Part VI, D.3.4). A contingency cost should be included as a separate line item in the budget section of a project application. As with other line items in the budget, the applicant should justify the contingency estimate based on the nature of the proposed project. (Calculated at a maximum of 5% of project costs.</t>
    </r>
  </si>
  <si>
    <t>Under the HMA programs, the total cost to implement approved mitigation activities is generally funded by a combination of Federal and non-Federal sources. Both the Federal and the non-Federal cost shares must be for eligible costs used in direct support of the approved activities under this guidance and the award. Contributions of cash, third-party in-kind services, other non-Federal sources, or any combination thereof, may be accepted as part of the non-Federal cost share (Must submit the documentation to support).</t>
  </si>
  <si>
    <t>In general, HMGP Federal funds may be used to pay up to 75 percent of the eligible activity costs. The remaining 25 percent of eligible activity costs are derived from the identified non-Federal sources.</t>
  </si>
  <si>
    <r>
      <t>Ø</t>
    </r>
    <r>
      <rPr>
        <sz val="10"/>
        <color rgb="FF080707"/>
        <rFont val="Times New Roman"/>
        <family val="1"/>
      </rPr>
      <t xml:space="preserve">  </t>
    </r>
    <r>
      <rPr>
        <sz val="10"/>
        <color rgb="FF080707"/>
        <rFont val="Arial"/>
        <family val="2"/>
      </rPr>
      <t>Contingency Costs need to be justified and reported as a separate line item in part E of this section. From left to right in that part, enter the desired percentage (maximum 5% of Material/Labor), the amount the percentage is to be applied to, and the resulting amount. PLEASE NOTE- These cells will not auto-calculate across the row, but the final cell will be calculated into the Final Project Cost below it. Take care that everything is calculated correctly. (Adjust down to whole dollar (cents) in cell G106, and/or G107).</t>
    </r>
  </si>
  <si>
    <t xml:space="preserve">  Under Labor (part B) mark all In-kind (donated) services with (**); In-house (employee) services with (***), per each line item, as applicable.</t>
  </si>
  <si>
    <t>Pre-award costs directly related to developing the application or subapplication may be funded through HMA as funds are available. Such costs may have been incurred, for example, to develop a BCA, to gather EHP data, for preparing design specifications, or for workshops or meetings related to development and submission of HMA applications and subapplications. Costs associated with implementation of the activity but incurred prior to Federal award or final approval are not eligible (projects initiated or completed prior to Federal award or full approval of the project are not eligible). Pre-award management costs count towards the 5 percent limit for subrecipient management costs. To be eligible for HMA funding, pre-award costs must be identified as separate line items in the cost estimate of the subapplication. Applicants and subapplicant's may identify such pre-award costs as their non-Federal cost share. Applicants and subapplicant's who are not awarded grants or subawards will not receive reimbursement for the corresponding pre-award costs.</t>
  </si>
  <si>
    <t>Pre-award Sub-Recipient Management Costs (SRMC) directly related to developing the SRMC application or subapplication only. may be funded through HMA as funds are available, and must be requested at the time of application submittal.  
Pre-award management costs count towards the 5 percent limit for subrecipient management costs. 
To be eligible for HMA funding, pre-award costs must be identified as separate line items in the SRMC estimate of the subapplication. Applicants and subapplicant's who are not awarded grants or subawards will not receive reimbursement for the corresponding pre-award costs.</t>
  </si>
  <si>
    <r>
      <t>Ø</t>
    </r>
    <r>
      <rPr>
        <sz val="10"/>
        <color rgb="FF080707"/>
        <rFont val="Times New Roman"/>
        <family val="1"/>
      </rPr>
      <t xml:space="preserve">  </t>
    </r>
    <r>
      <rPr>
        <b/>
        <sz val="10"/>
        <color rgb="FF080707"/>
        <rFont val="Arial"/>
        <family val="2"/>
      </rPr>
      <t>Cost Share:</t>
    </r>
    <r>
      <rPr>
        <sz val="10"/>
        <color rgb="FF080707"/>
        <rFont val="Arial"/>
        <family val="2"/>
      </rPr>
      <t xml:space="preserve"> The cost estimate identified in the cost categories include the Local Match / Non-Federal Share</t>
    </r>
  </si>
  <si>
    <r>
      <t>Ø</t>
    </r>
    <r>
      <rPr>
        <sz val="10"/>
        <color rgb="FF080707"/>
        <rFont val="Times New Roman"/>
        <family val="1"/>
      </rPr>
      <t xml:space="preserve">  </t>
    </r>
    <r>
      <rPr>
        <sz val="10"/>
        <color rgb="FF080707"/>
        <rFont val="Arial"/>
        <family val="2"/>
      </rPr>
      <t>Do not factor Sub-Recipient Management Costs (SRMC) into Section IV - parts A-C. If requesting SRMC enter information into "SR Mgmt. Costs" tab - Part G.</t>
    </r>
  </si>
  <si>
    <t>Cost Categories</t>
  </si>
  <si>
    <t>Revised Date</t>
  </si>
  <si>
    <t>Justification</t>
  </si>
  <si>
    <t>MATERIALS</t>
  </si>
  <si>
    <t>Materials Approved:</t>
  </si>
  <si>
    <t>Line item transfer #1 to/from _____</t>
  </si>
  <si>
    <t>Line item transfer #2 to/from _____</t>
  </si>
  <si>
    <t>Line item transfer #3 to/from _____</t>
  </si>
  <si>
    <t>REVISED MATERIALS</t>
  </si>
  <si>
    <t xml:space="preserve">LABOR </t>
  </si>
  <si>
    <t>Labor Approved:</t>
  </si>
  <si>
    <t>REVISED LABOR</t>
  </si>
  <si>
    <t xml:space="preserve">FEES </t>
  </si>
  <si>
    <t>Fees Approved</t>
  </si>
  <si>
    <t>REVISED FEES</t>
  </si>
  <si>
    <t xml:space="preserve"> PRE-AWARD</t>
  </si>
  <si>
    <t>Pre-Award Approved:</t>
  </si>
  <si>
    <t>REVISED PRE-AWARD</t>
  </si>
  <si>
    <t>Contingency Approved:</t>
  </si>
  <si>
    <t>REVISED CONTINGENCY</t>
  </si>
  <si>
    <t>Initial Agreement Amount:</t>
  </si>
  <si>
    <t>Approved Costs</t>
  </si>
  <si>
    <t xml:space="preserve">Line item transfer #1 - check </t>
  </si>
  <si>
    <t>should be zero</t>
  </si>
  <si>
    <t xml:space="preserve">Line item transfer #2 - check </t>
  </si>
  <si>
    <t xml:space="preserve">Line item transfer #3 - check </t>
  </si>
  <si>
    <t>Project Total:</t>
  </si>
  <si>
    <r>
      <t>*</t>
    </r>
    <r>
      <rPr>
        <i/>
        <sz val="11"/>
        <color theme="1"/>
        <rFont val="Arial Narrow"/>
        <family val="2"/>
      </rPr>
      <t>Any line item amount in this Budget may be increased or decreased 10% or less, with the Division’s approval, without an amendment to this Agreement being required, so long as the overall amount of the funds obligated under this Agreement is not increased.</t>
    </r>
  </si>
  <si>
    <t>SRMC Cost</t>
  </si>
  <si>
    <t>PERSONNEL (IN-HOUSE)</t>
  </si>
  <si>
    <t>Personnel Approved:</t>
  </si>
  <si>
    <t>REVISED PERSONNEL</t>
  </si>
  <si>
    <t>CONTRACTOR</t>
  </si>
  <si>
    <t>Contractor Approved:</t>
  </si>
  <si>
    <t>REVISED CONTRACTOR</t>
  </si>
  <si>
    <t>INDIRECT COSTS</t>
  </si>
  <si>
    <t>Indirect Cost Approved</t>
  </si>
  <si>
    <t>REVISED INDIRECT</t>
  </si>
  <si>
    <t>Total SRMC</t>
  </si>
  <si>
    <t>SRMC Total:</t>
  </si>
  <si>
    <t>If no Phase I Labor costs - LEAVE BLANK and ONLY HIDE lines 64-67 - DO NOT HIDE THIS LINE</t>
  </si>
  <si>
    <t xml:space="preserve">Pre-Award - Contractual Services </t>
  </si>
  <si>
    <t>SRMC Application development  (Non-Phased Pre-Award)</t>
  </si>
  <si>
    <t>Year 1</t>
  </si>
  <si>
    <t>Year 2</t>
  </si>
  <si>
    <t>Year 3</t>
  </si>
  <si>
    <r>
      <rPr>
        <b/>
        <sz val="8"/>
        <color rgb="FFC00000"/>
        <rFont val="Arial"/>
        <family val="2"/>
      </rPr>
      <t>If negative</t>
    </r>
    <r>
      <rPr>
        <sz val="8"/>
        <color rgb="FFC00000"/>
        <rFont val="Arial"/>
        <family val="2"/>
      </rPr>
      <t xml:space="preserve"> - you have requested too much - Revise Requested costs</t>
    </r>
  </si>
  <si>
    <t>TOTAL</t>
  </si>
  <si>
    <t>Pre-Award - Personnel (Sub-Recipient In-House)</t>
  </si>
  <si>
    <t>Personnel (Sub-Recipient In-House)</t>
  </si>
  <si>
    <t xml:space="preserve">Sub-Total of Phase I SRMC </t>
  </si>
  <si>
    <t xml:space="preserve">Sub-Total of Non-Phased or Phase II SRMC </t>
  </si>
  <si>
    <t>Ph I - SRMC Application development (Pre-Award)</t>
  </si>
  <si>
    <t>Ph I - Pre-Award - Personnel (Sub-Recipient In-House)</t>
  </si>
  <si>
    <t xml:space="preserve">Ph I - Pre-Award - Contractual Services </t>
  </si>
  <si>
    <t>Ph I - Personnel (Sub-Recipient In-House)</t>
  </si>
  <si>
    <t xml:space="preserve">Ph I - Contractual Services </t>
  </si>
  <si>
    <t>Ph I - Indirect Costs</t>
  </si>
  <si>
    <r>
      <t xml:space="preserve">Non-Phased or Phase II  SRMC </t>
    </r>
    <r>
      <rPr>
        <sz val="10"/>
        <rFont val="Arial"/>
        <family val="2"/>
      </rPr>
      <t>(per SRMC Request Form)</t>
    </r>
  </si>
  <si>
    <t>If negative - revise SR Mgmt Costs - tab</t>
  </si>
  <si>
    <t>Non-Phased or Phase II</t>
  </si>
  <si>
    <t xml:space="preserve">If Negative amount - Revise requested amount </t>
  </si>
  <si>
    <t>Maximum SRMC Allowed</t>
  </si>
  <si>
    <r>
      <t>*</t>
    </r>
    <r>
      <rPr>
        <i/>
        <sz val="8"/>
        <color theme="1"/>
        <rFont val="Arial Narrow"/>
        <family val="2"/>
      </rPr>
      <t>Any line item amount in this Budget may be increased or decreased 10% or less, with the Division’s approval, without an amendment to this Agreement being required, so long as the overall amount of the funds obligated under this Agreement is not increased.</t>
    </r>
  </si>
  <si>
    <t>Requested by:</t>
  </si>
  <si>
    <t>date</t>
  </si>
  <si>
    <t xml:space="preserve">Phase I - Maximum SRMC </t>
  </si>
  <si>
    <t>Non-Phased or Phase II - Maximum SRMC</t>
  </si>
  <si>
    <t>Reviewed and Approved by 
Project Manager:</t>
  </si>
  <si>
    <t>Pre-Award cannot be increased without approval from FEMA</t>
  </si>
  <si>
    <t>Contingency Cost change MUST be approved by FEMA</t>
  </si>
  <si>
    <t>ADJ Share</t>
  </si>
  <si>
    <t>Phase II Fees (not including Pre-Award)</t>
  </si>
  <si>
    <t>Average %</t>
  </si>
  <si>
    <r>
      <t xml:space="preserve">Round Contingency </t>
    </r>
    <r>
      <rPr>
        <b/>
        <sz val="6"/>
        <color rgb="FFFF0000"/>
        <rFont val="Arial"/>
        <family val="2"/>
      </rPr>
      <t>down</t>
    </r>
    <r>
      <rPr>
        <sz val="6"/>
        <color rgb="FFFF0000"/>
        <rFont val="Arial"/>
        <family val="2"/>
      </rPr>
      <t xml:space="preserve"> to the whole dollar (ADJ in cell G84)</t>
    </r>
  </si>
  <si>
    <r>
      <t xml:space="preserve">Round Contingency </t>
    </r>
    <r>
      <rPr>
        <b/>
        <sz val="6"/>
        <color rgb="FFFF0000"/>
        <rFont val="Arial"/>
        <family val="2"/>
      </rPr>
      <t>down</t>
    </r>
    <r>
      <rPr>
        <sz val="6"/>
        <color rgb="FFFF0000"/>
        <rFont val="Arial"/>
        <family val="2"/>
      </rPr>
      <t xml:space="preserve"> to the whole dollar (ADJ in cell G85)</t>
    </r>
  </si>
  <si>
    <t>Sub-Recipient Federal Amount and Project Cost Endorsed by LMS</t>
  </si>
  <si>
    <t>the Federal share is input from the Funding summary or Funding Summary (find %) - in cell E137 - other cells are already calculated from this cell - HMS</t>
  </si>
  <si>
    <t xml:space="preserve">    (right mouse click row(s)-choose hide)</t>
  </si>
  <si>
    <r>
      <t>Pre-Award form Must be included-</t>
    </r>
    <r>
      <rPr>
        <b/>
        <sz val="6"/>
        <color rgb="FFFF0000"/>
        <rFont val="Arial"/>
        <family val="2"/>
      </rPr>
      <t>DO NOT OVERWRITE LINE - Only Add date</t>
    </r>
  </si>
  <si>
    <t>If Phase I Federal share is different from Phase II - If not do NOT change (leave as =K6)</t>
  </si>
  <si>
    <r>
      <t xml:space="preserve">Non-Phased Pre-Award (only) Form Must be included - </t>
    </r>
    <r>
      <rPr>
        <b/>
        <sz val="6"/>
        <color rgb="FFFF0000"/>
        <rFont val="Arial"/>
        <family val="2"/>
      </rPr>
      <t>DO NOT OVERWRITE LINE</t>
    </r>
    <r>
      <rPr>
        <sz val="6"/>
        <color rgb="FFFF0000"/>
        <rFont val="Arial"/>
        <family val="2"/>
      </rPr>
      <t xml:space="preserve"> -</t>
    </r>
    <r>
      <rPr>
        <b/>
        <sz val="6"/>
        <color rgb="FFFF0000"/>
        <rFont val="Arial"/>
        <family val="2"/>
      </rPr>
      <t xml:space="preserve"> Only Add date</t>
    </r>
  </si>
  <si>
    <r>
      <t xml:space="preserve">Auto calculated from cell </t>
    </r>
    <r>
      <rPr>
        <b/>
        <sz val="8"/>
        <color rgb="FFFF0000"/>
        <rFont val="Arial"/>
        <family val="2"/>
      </rPr>
      <t xml:space="preserve">E137 DO NOT Overwrite </t>
    </r>
  </si>
  <si>
    <r>
      <t xml:space="preserve">If no Phase I activities - LEAVE BLANK and HIDE lines </t>
    </r>
    <r>
      <rPr>
        <sz val="6"/>
        <color rgb="FFC00000"/>
        <rFont val="Arial"/>
        <family val="2"/>
      </rPr>
      <t>100-106 ONLY</t>
    </r>
  </si>
  <si>
    <t>DO NOT ADD LINES/ROWS TO THIS DOCUMENT - DO NOT HIDE ANY COLUMNS CURRENTLY SHOWING</t>
  </si>
  <si>
    <r>
      <rPr>
        <b/>
        <sz val="9"/>
        <color rgb="FFFF0000"/>
        <rFont val="Arial"/>
        <family val="2"/>
      </rPr>
      <t>If negative</t>
    </r>
    <r>
      <rPr>
        <sz val="9"/>
        <color rgb="FFFF0000"/>
        <rFont val="Arial"/>
        <family val="2"/>
      </rPr>
      <t xml:space="preserve"> - you have requested too much - Revise SRMC Form for Requested costs</t>
    </r>
  </si>
  <si>
    <t>Phase II ADJUSTMENT for Federal Share Only (else =K6)</t>
  </si>
  <si>
    <t xml:space="preserve">Eligible Mitigation Reconstruction Activities </t>
  </si>
  <si>
    <t xml:space="preserve">Materials </t>
  </si>
  <si>
    <t>Labor</t>
  </si>
  <si>
    <t xml:space="preserve">Fees </t>
  </si>
  <si>
    <t>CAP</t>
  </si>
  <si>
    <t>NO CAP</t>
  </si>
  <si>
    <r>
      <rPr>
        <b/>
        <sz val="10"/>
        <color rgb="FF000000"/>
        <rFont val="Arial Narrow"/>
        <family val="2"/>
      </rPr>
      <t xml:space="preserve">MATERIALS / LABOR: </t>
    </r>
    <r>
      <rPr>
        <sz val="10"/>
        <color rgb="FF000000"/>
        <rFont val="Arial Narrow"/>
        <family val="2"/>
      </rPr>
      <t>Construction activities</t>
    </r>
  </si>
  <si>
    <t>Lot Clearing</t>
  </si>
  <si>
    <t>Yes</t>
  </si>
  <si>
    <t>Demolition / Removal</t>
  </si>
  <si>
    <t>Grading / drainage</t>
  </si>
  <si>
    <t>Erosion control</t>
  </si>
  <si>
    <t>Cleanup / Dumpster</t>
  </si>
  <si>
    <t>Utility connections</t>
  </si>
  <si>
    <t>Fill Dirt</t>
  </si>
  <si>
    <t>Landscaping for site stabilization(sod, seeding)</t>
  </si>
  <si>
    <t>Walkways and driveways</t>
  </si>
  <si>
    <t>Exterior Concrete</t>
  </si>
  <si>
    <t>Elevated foundation construction (footing, foundation, slab)</t>
  </si>
  <si>
    <r>
      <rPr>
        <b/>
        <sz val="10"/>
        <color rgb="FF000000"/>
        <rFont val="Arial Narrow"/>
        <family val="2"/>
      </rPr>
      <t>MATERIALS / LABOR:</t>
    </r>
    <r>
      <rPr>
        <sz val="10"/>
        <color rgb="FF000000"/>
        <rFont val="Arial Narrow"/>
        <family val="2"/>
      </rPr>
      <t xml:space="preserve"> Structural shell</t>
    </r>
  </si>
  <si>
    <t>Framing</t>
  </si>
  <si>
    <t>Exterior doors</t>
  </si>
  <si>
    <t>Windows (includes protection)</t>
  </si>
  <si>
    <t>Access/egress</t>
  </si>
  <si>
    <t>Exterior finish/classing</t>
  </si>
  <si>
    <t>Roofing</t>
  </si>
  <si>
    <r>
      <rPr>
        <b/>
        <sz val="10"/>
        <color rgb="FF000000"/>
        <rFont val="Arial Narrow"/>
        <family val="2"/>
      </rPr>
      <t>MATERIALS / LABOR:</t>
    </r>
    <r>
      <rPr>
        <sz val="10"/>
        <color rgb="FF000000"/>
        <rFont val="Arial Narrow"/>
        <family val="2"/>
      </rPr>
      <t xml:space="preserve"> Interior partitioning</t>
    </r>
  </si>
  <si>
    <t>Drywall</t>
  </si>
  <si>
    <t>Trim</t>
  </si>
  <si>
    <t>Painting</t>
  </si>
  <si>
    <t>Interior doors</t>
  </si>
  <si>
    <t>Insulation</t>
  </si>
  <si>
    <r>
      <rPr>
        <b/>
        <sz val="10"/>
        <color rgb="FF000000"/>
        <rFont val="Arial Narrow"/>
        <family val="2"/>
      </rPr>
      <t xml:space="preserve">MATERIALS / LABOR: </t>
    </r>
    <r>
      <rPr>
        <sz val="10"/>
        <color rgb="FF000000"/>
        <rFont val="Arial Narrow"/>
        <family val="2"/>
      </rPr>
      <t>Utility equipment</t>
    </r>
  </si>
  <si>
    <t>Heating, ventilation and air conditioning (HVAC)</t>
  </si>
  <si>
    <t>Water/wastewater plumbing</t>
  </si>
  <si>
    <t>Electrical panel and wiring</t>
  </si>
  <si>
    <t>Hot water heater</t>
  </si>
  <si>
    <r>
      <rPr>
        <b/>
        <sz val="10"/>
        <color rgb="FF000000"/>
        <rFont val="Arial Narrow"/>
        <family val="2"/>
      </rPr>
      <t xml:space="preserve">MATERIALS / LABOR: </t>
    </r>
    <r>
      <rPr>
        <sz val="10"/>
        <color rgb="FF000000"/>
        <rFont val="Arial Narrow"/>
        <family val="2"/>
      </rPr>
      <t>Fixtures</t>
    </r>
  </si>
  <si>
    <t>Sinks/toilets/showers</t>
  </si>
  <si>
    <t>Lighting</t>
  </si>
  <si>
    <t>Cabinets and countertops</t>
  </si>
  <si>
    <t>Flooring</t>
  </si>
  <si>
    <t>Plumbing</t>
  </si>
  <si>
    <r>
      <rPr>
        <b/>
        <sz val="10"/>
        <color rgb="FF000000"/>
        <rFont val="Arial Narrow"/>
        <family val="2"/>
      </rPr>
      <t>FEES:</t>
    </r>
    <r>
      <rPr>
        <sz val="10"/>
        <color rgb="FF000000"/>
        <rFont val="Arial Narrow"/>
        <family val="2"/>
      </rPr>
      <t xml:space="preserve"> Project scoping</t>
    </r>
  </si>
  <si>
    <t>Property verification (e.g., size of pre-existing structure)</t>
  </si>
  <si>
    <t>No</t>
  </si>
  <si>
    <t>Preliminary elevation determination</t>
  </si>
  <si>
    <t>Environmental site assessment</t>
  </si>
  <si>
    <t>Title search (e.g., ownership verification)</t>
  </si>
  <si>
    <r>
      <rPr>
        <b/>
        <sz val="10"/>
        <color rgb="FF000000"/>
        <rFont val="Arial Narrow"/>
        <family val="2"/>
      </rPr>
      <t xml:space="preserve">FEES: </t>
    </r>
    <r>
      <rPr>
        <sz val="10"/>
        <color rgb="FF000000"/>
        <rFont val="Arial Narrow"/>
        <family val="2"/>
      </rPr>
      <t>Pre-construction activities</t>
    </r>
  </si>
  <si>
    <t>Site survey (i.e., boundaries, elevation)</t>
  </si>
  <si>
    <t>Soils/geotechnical testing; testing for asbestos and lead-based paint</t>
  </si>
  <si>
    <t>Local, state and federal permitting (e.g., EHP and USACE)</t>
  </si>
  <si>
    <t>Architectural / engineering design / plans / specifications</t>
  </si>
  <si>
    <t>Plan review</t>
  </si>
  <si>
    <r>
      <rPr>
        <b/>
        <sz val="10"/>
        <color rgb="FF000000"/>
        <rFont val="Arial Narrow"/>
        <family val="2"/>
      </rPr>
      <t xml:space="preserve">FEES: </t>
    </r>
    <r>
      <rPr>
        <sz val="10"/>
        <color rgb="FF000000"/>
        <rFont val="Arial Narrow"/>
        <family val="2"/>
      </rPr>
      <t>Construction activities</t>
    </r>
  </si>
  <si>
    <t>Permitted disposal of routine asbestos, lead- based paint and household hazardous wastes incidental to demolition</t>
  </si>
  <si>
    <t>Inspection of foundation system</t>
  </si>
  <si>
    <t>EHP mitigation as required as a special award condition</t>
  </si>
  <si>
    <r>
      <t>FEES:</t>
    </r>
    <r>
      <rPr>
        <sz val="10"/>
        <color rgb="FF000000"/>
        <rFont val="Arial Narrow"/>
        <family val="2"/>
      </rPr>
      <t xml:space="preserve"> Closeout Compliance</t>
    </r>
  </si>
  <si>
    <t>Building inspections</t>
  </si>
  <si>
    <t>Certificate of occupancy</t>
  </si>
  <si>
    <t>Final elevation certificate</t>
  </si>
  <si>
    <t>Owner displacement costs</t>
  </si>
  <si>
    <t>Tenant displacement costs</t>
  </si>
  <si>
    <t>Prepare and record flood insurance requirement 
(after construction finalized)</t>
  </si>
  <si>
    <t>CAP?</t>
  </si>
  <si>
    <t>CAP TOTAL</t>
  </si>
  <si>
    <t>NO CAP TOTAL</t>
  </si>
  <si>
    <t>Comments</t>
  </si>
  <si>
    <t>Contingency (Maximum 5%)</t>
  </si>
  <si>
    <t>Exterior Trim</t>
  </si>
  <si>
    <t xml:space="preserve">Hardware </t>
  </si>
  <si>
    <t>Benefit Cost Analysis (BCA)</t>
  </si>
  <si>
    <r>
      <t xml:space="preserve">This section, provide details of all the estimated costs of the project.  As this information is used for the Benefit-Cost Analysis, reasonable cost estimates are essential.  Pre-Award Costs,  Construction Management, and any Contingency (maximum 5%) need to be reported as separate line items.                      </t>
    </r>
    <r>
      <rPr>
        <i/>
        <sz val="10"/>
        <color rgb="FFFF0000"/>
        <rFont val="Arial"/>
        <family val="2"/>
      </rPr>
      <t xml:space="preserve"> </t>
    </r>
    <r>
      <rPr>
        <b/>
        <i/>
        <sz val="10"/>
        <color rgb="FFFF0000"/>
        <rFont val="Arial"/>
        <family val="2"/>
      </rPr>
      <t>All cost categories rounded to the nearest dollar (no cents).</t>
    </r>
    <r>
      <rPr>
        <b/>
        <i/>
        <sz val="10"/>
        <color indexed="8"/>
        <rFont val="Arial"/>
        <family val="2"/>
      </rPr>
      <t xml:space="preserve"> </t>
    </r>
  </si>
  <si>
    <r>
      <t xml:space="preserve">Materials: </t>
    </r>
    <r>
      <rPr>
        <sz val="10"/>
        <color indexed="8"/>
        <rFont val="Arial"/>
        <family val="2"/>
      </rPr>
      <t>All Material to be utilized to complete project (includes acquisition of property)</t>
    </r>
  </si>
  <si>
    <r>
      <t>Labor:</t>
    </r>
    <r>
      <rPr>
        <sz val="10"/>
        <color rgb="FF000000"/>
        <rFont val="Arial"/>
        <family val="2"/>
      </rPr>
      <t xml:space="preserve">  Only include labor hours/</t>
    </r>
    <r>
      <rPr>
        <sz val="10"/>
        <color indexed="8"/>
        <rFont val="Arial"/>
        <family val="2"/>
      </rPr>
      <t xml:space="preserve">costs for implementing. </t>
    </r>
    <r>
      <rPr>
        <i/>
        <sz val="9"/>
        <color rgb="FF000000"/>
        <rFont val="Arial"/>
        <family val="2"/>
      </rPr>
      <t xml:space="preserve">Indicate all In-house labor(***), or In-kind-donated labor (**). </t>
    </r>
  </si>
  <si>
    <t xml:space="preserve">Hazard Mitigation Grant Program 
Budget Workbook
</t>
  </si>
  <si>
    <t>Year 4</t>
  </si>
  <si>
    <t>Phase I - Compliance - Deliverables submittal to FDEM</t>
  </si>
  <si>
    <t>Total Ph II Months</t>
  </si>
  <si>
    <t>Total Months</t>
  </si>
  <si>
    <t>Total Ph I Months</t>
  </si>
  <si>
    <t xml:space="preserve">Total Project Months </t>
  </si>
  <si>
    <t>If 36 months change column K to the following</t>
  </si>
  <si>
    <r>
      <t xml:space="preserve">Engineering feasibility study 
</t>
    </r>
    <r>
      <rPr>
        <sz val="8"/>
        <color rgb="FF000000"/>
        <rFont val="Arial Narrow"/>
        <family val="2"/>
      </rPr>
      <t>(e.g., Can an existing structure be elevated? Is mitigation reconstruction feasible?)</t>
    </r>
  </si>
  <si>
    <t>Contingency</t>
  </si>
  <si>
    <t>Average % Shares</t>
  </si>
  <si>
    <t>Construction activities</t>
  </si>
  <si>
    <t>Structural shell</t>
  </si>
  <si>
    <t>Utility equipment</t>
  </si>
  <si>
    <t>Fixtures</t>
  </si>
  <si>
    <t>Project scoping</t>
  </si>
  <si>
    <t>Interior partitioning</t>
  </si>
  <si>
    <t>Materials</t>
  </si>
  <si>
    <t xml:space="preserve">Labor </t>
  </si>
  <si>
    <t>Construction activities Labor</t>
  </si>
  <si>
    <t>Structural shell Labor</t>
  </si>
  <si>
    <t>Interior partitioning Labor</t>
  </si>
  <si>
    <t>Utility equipment Labor</t>
  </si>
  <si>
    <t>Fixtures Labor</t>
  </si>
  <si>
    <t>Pre-construction activities</t>
  </si>
  <si>
    <t>Fees</t>
  </si>
  <si>
    <t>Archaeological assessment (Phase I)</t>
  </si>
  <si>
    <t xml:space="preserve">Hazard Mitigation Grant Program 
Mitigation Reconstruction Budget Worksheet
</t>
  </si>
  <si>
    <t>Hazard Mitigation Grant Program 
Mitigation Reconstruction Detailed Worksheet</t>
  </si>
  <si>
    <t>Estimated Federal Share</t>
  </si>
  <si>
    <t xml:space="preserve">Property Address ID#1: </t>
  </si>
  <si>
    <t>ID# ____-___-R (___)</t>
  </si>
  <si>
    <t>CAP MAX:</t>
  </si>
  <si>
    <t>See attached Mit. Recon Detailed Spreadsheet</t>
  </si>
  <si>
    <t>OR for ALL Phased Projects</t>
  </si>
  <si>
    <t xml:space="preserve">Property Address ID#2: </t>
  </si>
  <si>
    <r>
      <t xml:space="preserve">PM type in the actual Federal share percentage (from cell J6)and input on Budget tab cell </t>
    </r>
    <r>
      <rPr>
        <b/>
        <sz val="8"/>
        <color theme="1"/>
        <rFont val="Arial"/>
        <family val="2"/>
      </rPr>
      <t>E142</t>
    </r>
  </si>
  <si>
    <t>Adjustment</t>
  </si>
  <si>
    <r>
      <t xml:space="preserve">If no Phase I activities - LEAVE BLANK and HIDE lines </t>
    </r>
    <r>
      <rPr>
        <sz val="6"/>
        <color rgb="FFC00000"/>
        <rFont val="Arial"/>
        <family val="2"/>
      </rPr>
      <t>103-109 ONLY</t>
    </r>
  </si>
  <si>
    <t>Change ONLY IF Phase I Federal share is different from Phase II - If not, do NOT change (leave as =K6)</t>
  </si>
  <si>
    <t xml:space="preserve">Property Address ID#3: </t>
  </si>
  <si>
    <t xml:space="preserve">Property Address ID#4: </t>
  </si>
  <si>
    <t xml:space="preserve">Property Address ID#5: </t>
  </si>
  <si>
    <t xml:space="preserve">Property Address ID#7: </t>
  </si>
  <si>
    <t xml:space="preserve">Property Address ID#6: </t>
  </si>
  <si>
    <t xml:space="preserve">Property Address ID#8: </t>
  </si>
  <si>
    <t xml:space="preserve">Property Address ID#9: </t>
  </si>
  <si>
    <t xml:space="preserve">Property Address ID#10: </t>
  </si>
  <si>
    <t xml:space="preserve">Property Address ID#11: </t>
  </si>
  <si>
    <t>IF FED NEGATIVE-REVISE %</t>
  </si>
  <si>
    <r>
      <t xml:space="preserve">Funding Sources </t>
    </r>
    <r>
      <rPr>
        <sz val="11"/>
        <color indexed="8"/>
        <rFont val="Arial"/>
        <family val="2"/>
      </rPr>
      <t xml:space="preserve">(round figures to the nearest dollar) </t>
    </r>
  </si>
  <si>
    <r>
      <rPr>
        <b/>
        <sz val="14"/>
        <rFont val="Arial"/>
        <family val="2"/>
      </rPr>
      <t xml:space="preserve">When completing the Budget sheets </t>
    </r>
    <r>
      <rPr>
        <b/>
        <sz val="14"/>
        <color rgb="FFFF0000"/>
        <rFont val="Arial"/>
        <family val="2"/>
      </rPr>
      <t xml:space="preserve">
ALL PROJECT COSTS WILL BE ROUNDED TO THE NEAREST DOLLAR - NO CENTS 
Contingency Costs will be rounded down - no cents 
10/01/25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</si>
</sst>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mm/dd/yy;@"/>
    <numFmt numFmtId="168" formatCode="0.0000"/>
    <numFmt numFmtId="169" formatCode="0.00_);[Red]\(0.00\)"/>
    <numFmt numFmtId="170" formatCode="_(&quot;$&quot;* #,##0.0000_);_(&quot;$&quot;* \(#,##0.0000\);_(&quot;$&quot;* &quot;-&quot;??_);_(@_)"/>
    <numFmt numFmtId="171" formatCode="0.000000%"/>
    <numFmt numFmtId="172" formatCode="0.00000000%"/>
    <numFmt numFmtId="173" formatCode="_(&quot;$&quot;* #,##0.00_);_(&quot;$&quot;* \(#,##0.00\);_(&quot;$&quot;* &quot;-&quot;????_);_(@_)"/>
    <numFmt numFmtId="174" formatCode="_(&quot;$&quot;* #,##0.000000_);_(&quot;$&quot;* \(#,##0.000000\);_(&quot;$&quot;* &quot;-&quot;??_);_(@_)"/>
    <numFmt numFmtId="175" formatCode="0.000000000%"/>
    <numFmt numFmtId="176" formatCode="0.00;[Red]0.00"/>
    <numFmt numFmtId="177" formatCode="0.000%"/>
    <numFmt numFmtId="178" formatCode="&quot;$&quot;#,##0.00;[Red]&quot;$&quot;#,##0.00"/>
    <numFmt numFmtId="179" formatCode="0.0000%"/>
    <numFmt numFmtId="180" formatCode="&quot;$&quot;#,##0.0000;[Red]&quot;$&quot;#,##0.0000"/>
    <numFmt numFmtId="181" formatCode="#,##0.0000_);[Red]\(#,##0.0000\)"/>
  </numFmts>
  <fonts count="19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i/>
      <sz val="9"/>
      <color theme="1"/>
      <name val="Arial"/>
      <family val="2"/>
    </font>
    <font>
      <i/>
      <sz val="9"/>
      <color indexed="8"/>
      <name val="Arial"/>
      <family val="2"/>
    </font>
    <font>
      <b/>
      <i/>
      <sz val="9"/>
      <color indexed="8"/>
      <name val="Arial"/>
      <family val="2"/>
    </font>
    <font>
      <i/>
      <u/>
      <sz val="11"/>
      <color indexed="8"/>
      <name val="Arial"/>
      <family val="2"/>
    </font>
    <font>
      <sz val="10"/>
      <color rgb="FF0033CC"/>
      <name val="Arial"/>
      <family val="2"/>
    </font>
    <font>
      <b/>
      <sz val="11"/>
      <color rgb="FF0033CC"/>
      <name val="Arial"/>
      <family val="2"/>
    </font>
    <font>
      <i/>
      <sz val="9"/>
      <color rgb="FF0033CC"/>
      <name val="Arial"/>
      <family val="2"/>
    </font>
    <font>
      <b/>
      <i/>
      <sz val="9"/>
      <color rgb="FF0033CC"/>
      <name val="Arial"/>
      <family val="2"/>
    </font>
    <font>
      <b/>
      <sz val="12"/>
      <color rgb="FF0033CC"/>
      <name val="Arial"/>
      <family val="2"/>
    </font>
    <font>
      <i/>
      <sz val="8"/>
      <color rgb="FF0033CC"/>
      <name val="Arial"/>
      <family val="2"/>
    </font>
    <font>
      <b/>
      <sz val="11"/>
      <color indexed="8"/>
      <name val="Times New Roman"/>
      <family val="1"/>
    </font>
    <font>
      <sz val="10"/>
      <name val="Arial"/>
      <family val="2"/>
    </font>
    <font>
      <b/>
      <sz val="10"/>
      <color indexed="8"/>
      <name val="Arial"/>
      <family val="2"/>
    </font>
    <font>
      <sz val="10"/>
      <color theme="1"/>
      <name val="Arial"/>
      <family val="2"/>
    </font>
    <font>
      <sz val="8"/>
      <color rgb="FFFF0000"/>
      <name val="Arial"/>
      <family val="2"/>
    </font>
    <font>
      <sz val="10"/>
      <color indexed="8"/>
      <name val="Arial"/>
      <family val="2"/>
    </font>
    <font>
      <sz val="9"/>
      <color indexed="8"/>
      <name val="Arial"/>
      <family val="2"/>
    </font>
    <font>
      <i/>
      <sz val="10"/>
      <color indexed="8"/>
      <name val="Arial"/>
      <family val="2"/>
    </font>
    <font>
      <i/>
      <sz val="10"/>
      <color theme="1"/>
      <name val="Arial"/>
      <family val="2"/>
    </font>
    <font>
      <b/>
      <i/>
      <sz val="10"/>
      <color indexed="8"/>
      <name val="Arial"/>
      <family val="2"/>
    </font>
    <font>
      <i/>
      <u/>
      <sz val="10"/>
      <color indexed="8"/>
      <name val="Arial"/>
      <family val="2"/>
    </font>
    <font>
      <b/>
      <i/>
      <sz val="10"/>
      <color rgb="FF0033CC"/>
      <name val="Arial"/>
      <family val="2"/>
    </font>
    <font>
      <b/>
      <i/>
      <u/>
      <sz val="10"/>
      <color indexed="8"/>
      <name val="Arial"/>
      <family val="2"/>
    </font>
    <font>
      <sz val="8"/>
      <color theme="1"/>
      <name val="Arial"/>
      <family val="2"/>
    </font>
    <font>
      <sz val="9"/>
      <color theme="1"/>
      <name val="Arial"/>
      <family val="2"/>
    </font>
    <font>
      <i/>
      <sz val="10"/>
      <color rgb="FF0033CC"/>
      <name val="Arial"/>
      <family val="2"/>
    </font>
    <font>
      <b/>
      <i/>
      <sz val="10"/>
      <color theme="1"/>
      <name val="Arial"/>
      <family val="2"/>
    </font>
    <font>
      <b/>
      <i/>
      <sz val="10"/>
      <color theme="0"/>
      <name val="Arial"/>
      <family val="2"/>
    </font>
    <font>
      <i/>
      <sz val="10"/>
      <color theme="0"/>
      <name val="Arial"/>
      <family val="2"/>
    </font>
    <font>
      <sz val="8.5"/>
      <color theme="1"/>
      <name val="Arial"/>
      <family val="2"/>
    </font>
    <font>
      <i/>
      <sz val="8.5"/>
      <color theme="1"/>
      <name val="Arial"/>
      <family val="2"/>
    </font>
    <font>
      <b/>
      <i/>
      <sz val="11"/>
      <color theme="1"/>
      <name val="Arial"/>
      <family val="2"/>
    </font>
    <font>
      <b/>
      <sz val="9"/>
      <color theme="1"/>
      <name val="Arial"/>
      <family val="2"/>
    </font>
    <font>
      <sz val="8"/>
      <color indexed="8"/>
      <name val="Arial"/>
      <family val="2"/>
    </font>
    <font>
      <i/>
      <sz val="8"/>
      <color indexed="8"/>
      <name val="Arial"/>
      <family val="2"/>
    </font>
    <font>
      <b/>
      <sz val="10"/>
      <color rgb="FF0033CC"/>
      <name val="Arial"/>
      <family val="2"/>
    </font>
    <font>
      <sz val="10"/>
      <color theme="0"/>
      <name val="Arial"/>
      <family val="2"/>
    </font>
    <font>
      <b/>
      <sz val="9"/>
      <color indexed="8"/>
      <name val="Arial"/>
      <family val="2"/>
    </font>
    <font>
      <b/>
      <sz val="9"/>
      <color rgb="FF0033CC"/>
      <name val="Arial"/>
      <family val="2"/>
    </font>
    <font>
      <b/>
      <sz val="10"/>
      <name val="Arial"/>
      <family val="2"/>
    </font>
    <font>
      <b/>
      <sz val="9"/>
      <name val="Arial"/>
      <family val="2"/>
    </font>
    <font>
      <sz val="8"/>
      <color rgb="FF0033CC"/>
      <name val="Arial"/>
      <family val="2"/>
    </font>
    <font>
      <b/>
      <sz val="8"/>
      <color theme="1"/>
      <name val="Arial"/>
      <family val="2"/>
    </font>
    <font>
      <b/>
      <i/>
      <sz val="11"/>
      <color rgb="FF0033CC"/>
      <name val="Arial"/>
      <family val="2"/>
    </font>
    <font>
      <i/>
      <sz val="10"/>
      <color rgb="FF7030A0"/>
      <name val="Arial"/>
      <family val="2"/>
    </font>
    <font>
      <i/>
      <sz val="9"/>
      <color theme="0"/>
      <name val="Arial"/>
      <family val="2"/>
    </font>
    <font>
      <sz val="6"/>
      <name val="Arial"/>
      <family val="2"/>
    </font>
    <font>
      <sz val="8"/>
      <name val="Arial"/>
      <family val="2"/>
    </font>
    <font>
      <sz val="6"/>
      <color rgb="FFC00000"/>
      <name val="Arial"/>
      <family val="2"/>
    </font>
    <font>
      <b/>
      <sz val="6"/>
      <color rgb="FFC00000"/>
      <name val="Arial"/>
      <family val="2"/>
    </font>
    <font>
      <i/>
      <sz val="6"/>
      <name val="Arial"/>
      <family val="2"/>
    </font>
    <font>
      <b/>
      <i/>
      <sz val="6"/>
      <name val="Arial"/>
      <family val="2"/>
    </font>
    <font>
      <u/>
      <sz val="10"/>
      <color theme="1"/>
      <name val="Arial"/>
      <family val="2"/>
    </font>
    <font>
      <b/>
      <sz val="10"/>
      <color theme="1"/>
      <name val="Arial"/>
      <family val="2"/>
    </font>
    <font>
      <b/>
      <i/>
      <sz val="9"/>
      <name val="Arial"/>
      <family val="2"/>
    </font>
    <font>
      <sz val="10"/>
      <color theme="0" tint="-0.14999847407452621"/>
      <name val="Arial"/>
      <family val="2"/>
    </font>
    <font>
      <b/>
      <sz val="8"/>
      <color rgb="FF0033CC"/>
      <name val="Arial"/>
      <family val="2"/>
    </font>
    <font>
      <i/>
      <sz val="9"/>
      <color rgb="FFFF0000"/>
      <name val="Arial"/>
      <family val="2"/>
    </font>
    <font>
      <i/>
      <sz val="8"/>
      <color theme="1"/>
      <name val="Arial"/>
      <family val="2"/>
    </font>
    <font>
      <b/>
      <sz val="8"/>
      <color indexed="8"/>
      <name val="Arial"/>
      <family val="2"/>
    </font>
    <font>
      <i/>
      <u/>
      <sz val="10"/>
      <color theme="1"/>
      <name val="Arial"/>
      <family val="2"/>
    </font>
    <font>
      <sz val="6"/>
      <color rgb="FF0033CC"/>
      <name val="Arial"/>
      <family val="2"/>
    </font>
    <font>
      <sz val="4"/>
      <color theme="1"/>
      <name val="Arial"/>
      <family val="2"/>
    </font>
    <font>
      <sz val="4"/>
      <color rgb="FFFF0000"/>
      <name val="Arial"/>
      <family val="2"/>
    </font>
    <font>
      <i/>
      <sz val="4"/>
      <color theme="1"/>
      <name val="Arial"/>
      <family val="2"/>
    </font>
    <font>
      <sz val="4"/>
      <name val="Arial"/>
      <family val="2"/>
    </font>
    <font>
      <sz val="2"/>
      <color theme="1"/>
      <name val="Arial"/>
      <family val="2"/>
    </font>
    <font>
      <i/>
      <sz val="2"/>
      <color theme="1"/>
      <name val="Arial"/>
      <family val="2"/>
    </font>
    <font>
      <sz val="2"/>
      <name val="Arial"/>
      <family val="2"/>
    </font>
    <font>
      <sz val="2"/>
      <color rgb="FFFF0000"/>
      <name val="Arial"/>
      <family val="2"/>
    </font>
    <font>
      <i/>
      <sz val="8"/>
      <name val="Arial"/>
      <family val="2"/>
    </font>
    <font>
      <i/>
      <sz val="8"/>
      <color rgb="FFFF0000"/>
      <name val="Arial"/>
      <family val="2"/>
    </font>
    <font>
      <i/>
      <sz val="2"/>
      <color rgb="FF0033CC"/>
      <name val="Arial"/>
      <family val="2"/>
    </font>
    <font>
      <sz val="10"/>
      <color rgb="FF000000"/>
      <name val="Arial"/>
      <family val="2"/>
    </font>
    <font>
      <b/>
      <sz val="10"/>
      <color rgb="FF000000"/>
      <name val="Arial"/>
      <family val="2"/>
    </font>
    <font>
      <b/>
      <i/>
      <sz val="10"/>
      <color rgb="FF000000"/>
      <name val="Arial"/>
      <family val="2"/>
    </font>
    <font>
      <i/>
      <sz val="10"/>
      <color rgb="FF000000"/>
      <name val="Arial"/>
      <family val="2"/>
    </font>
    <font>
      <i/>
      <sz val="9"/>
      <color rgb="FF000000"/>
      <name val="Arial"/>
      <family val="2"/>
    </font>
    <font>
      <i/>
      <u/>
      <sz val="10"/>
      <color rgb="FF000000"/>
      <name val="Arial"/>
      <family val="2"/>
    </font>
    <font>
      <sz val="9.5"/>
      <color rgb="FF000000"/>
      <name val="Arial"/>
      <family val="2"/>
    </font>
    <font>
      <sz val="9"/>
      <color rgb="FF0033CC"/>
      <name val="Arial"/>
      <family val="2"/>
    </font>
    <font>
      <b/>
      <sz val="9.5"/>
      <color indexed="8"/>
      <name val="Arial"/>
      <family val="2"/>
    </font>
    <font>
      <b/>
      <i/>
      <sz val="16"/>
      <color rgb="FF000000"/>
      <name val="Arial"/>
      <family val="2"/>
    </font>
    <font>
      <sz val="10"/>
      <color rgb="FFFF0000"/>
      <name val="Arial"/>
      <family val="2"/>
    </font>
    <font>
      <i/>
      <sz val="10"/>
      <color rgb="FFFF0000"/>
      <name val="Arial"/>
      <family val="2"/>
    </font>
    <font>
      <sz val="6"/>
      <color theme="1"/>
      <name val="Arial"/>
      <family val="2"/>
    </font>
    <font>
      <sz val="9"/>
      <name val="Arial"/>
      <family val="2"/>
    </font>
    <font>
      <sz val="8"/>
      <color theme="0" tint="-0.499984740745262"/>
      <name val="Arial"/>
      <family val="2"/>
    </font>
    <font>
      <i/>
      <sz val="8"/>
      <color rgb="FF000000"/>
      <name val="Arial"/>
      <family val="2"/>
    </font>
    <font>
      <b/>
      <i/>
      <sz val="8"/>
      <color rgb="FF000000"/>
      <name val="Arial"/>
      <family val="2"/>
    </font>
    <font>
      <b/>
      <sz val="8"/>
      <color rgb="FF000000"/>
      <name val="Arial"/>
      <family val="2"/>
    </font>
    <font>
      <i/>
      <sz val="6"/>
      <color theme="1"/>
      <name val="Arial"/>
      <family val="2"/>
    </font>
    <font>
      <i/>
      <sz val="11"/>
      <color theme="1"/>
      <name val="Arial"/>
      <family val="2"/>
    </font>
    <font>
      <sz val="4"/>
      <color rgb="FF000000"/>
      <name val="Arial"/>
      <family val="2"/>
    </font>
    <font>
      <b/>
      <sz val="4"/>
      <color rgb="FF000000"/>
      <name val="Arial"/>
      <family val="2"/>
    </font>
    <font>
      <i/>
      <sz val="4"/>
      <color rgb="FF000000"/>
      <name val="Arial"/>
      <family val="2"/>
    </font>
    <font>
      <b/>
      <sz val="4"/>
      <color theme="0"/>
      <name val="Arial"/>
      <family val="2"/>
    </font>
    <font>
      <b/>
      <i/>
      <sz val="4"/>
      <color rgb="FF000000"/>
      <name val="Arial"/>
      <family val="2"/>
    </font>
    <font>
      <i/>
      <sz val="9"/>
      <color theme="0" tint="-0.499984740745262"/>
      <name val="Arial"/>
      <family val="2"/>
    </font>
    <font>
      <b/>
      <sz val="8"/>
      <color rgb="FFC00000"/>
      <name val="Arial"/>
      <family val="2"/>
    </font>
    <font>
      <i/>
      <sz val="8.5"/>
      <color rgb="FF0033CC"/>
      <name val="Arial"/>
      <family val="2"/>
    </font>
    <font>
      <b/>
      <sz val="8"/>
      <color rgb="FFFF0000"/>
      <name val="Arial"/>
      <family val="2"/>
    </font>
    <font>
      <sz val="11"/>
      <color rgb="FF0033CC"/>
      <name val="Arial"/>
      <family val="2"/>
    </font>
    <font>
      <sz val="6"/>
      <color theme="0" tint="-0.499984740745262"/>
      <name val="Arial"/>
      <family val="2"/>
    </font>
    <font>
      <u/>
      <sz val="8"/>
      <color theme="1"/>
      <name val="Arial"/>
      <family val="2"/>
    </font>
    <font>
      <b/>
      <sz val="10"/>
      <color rgb="FFFF0000"/>
      <name val="Arial"/>
      <family val="2"/>
    </font>
    <font>
      <b/>
      <sz val="10"/>
      <color rgb="FF080707"/>
      <name val="Arial"/>
      <family val="2"/>
    </font>
    <font>
      <sz val="10"/>
      <color theme="1"/>
      <name val="Calibri"/>
      <family val="2"/>
      <scheme val="minor"/>
    </font>
    <font>
      <sz val="10"/>
      <color rgb="FF080707"/>
      <name val="Arial"/>
      <family val="2"/>
    </font>
    <font>
      <sz val="10"/>
      <color rgb="FF080707"/>
      <name val="Wingdings"/>
      <charset val="2"/>
    </font>
    <font>
      <sz val="10"/>
      <color rgb="FF080707"/>
      <name val="Times New Roman"/>
      <family val="1"/>
    </font>
    <font>
      <sz val="12"/>
      <color rgb="FF0033CC"/>
      <name val="Arial"/>
      <family val="2"/>
    </font>
    <font>
      <sz val="11"/>
      <color indexed="8"/>
      <name val="Arial"/>
      <family val="2"/>
    </font>
    <font>
      <sz val="12"/>
      <name val="Arial"/>
      <family val="2"/>
    </font>
    <font>
      <b/>
      <i/>
      <sz val="10"/>
      <color rgb="FFFF0000"/>
      <name val="Arial"/>
      <family val="2"/>
    </font>
    <font>
      <b/>
      <sz val="11"/>
      <color theme="1"/>
      <name val="Arial"/>
      <family val="2"/>
    </font>
    <font>
      <sz val="10"/>
      <color theme="0" tint="-0.499984740745262"/>
      <name val="Arial"/>
      <family val="2"/>
    </font>
    <font>
      <b/>
      <sz val="6"/>
      <color theme="1"/>
      <name val="Arial"/>
      <family val="2"/>
    </font>
    <font>
      <i/>
      <sz val="6"/>
      <color rgb="FF0033CC"/>
      <name val="Arial"/>
      <family val="2"/>
    </font>
    <font>
      <sz val="7"/>
      <name val="Arial"/>
      <family val="2"/>
    </font>
    <font>
      <b/>
      <sz val="14"/>
      <color rgb="FFFF0000"/>
      <name val="Arial"/>
      <family val="2"/>
    </font>
    <font>
      <b/>
      <sz val="14"/>
      <name val="Arial"/>
      <family val="2"/>
    </font>
    <font>
      <sz val="11"/>
      <color rgb="FFC00000"/>
      <name val="Arial"/>
      <family val="2"/>
    </font>
    <font>
      <i/>
      <sz val="9"/>
      <color theme="1" tint="4.9989318521683403E-2"/>
      <name val="Arial"/>
      <family val="2"/>
    </font>
    <font>
      <sz val="9"/>
      <color theme="0" tint="-0.499984740745262"/>
      <name val="Arial"/>
      <family val="2"/>
    </font>
    <font>
      <b/>
      <sz val="10"/>
      <color rgb="FF080707"/>
      <name val="Times New Roman"/>
      <family val="1"/>
    </font>
    <font>
      <b/>
      <sz val="11"/>
      <color theme="1"/>
      <name val="Arial Narrow"/>
      <family val="2"/>
    </font>
    <font>
      <sz val="11"/>
      <color theme="1"/>
      <name val="Arial Narrow"/>
      <family val="2"/>
    </font>
    <font>
      <b/>
      <sz val="11"/>
      <color rgb="FF0033CC"/>
      <name val="Arial Narrow"/>
      <family val="2"/>
    </font>
    <font>
      <sz val="9"/>
      <color rgb="FF0033CC"/>
      <name val="Arial Narrow"/>
      <family val="2"/>
    </font>
    <font>
      <sz val="11"/>
      <name val="Arial Narrow"/>
      <family val="2"/>
    </font>
    <font>
      <b/>
      <sz val="12"/>
      <color rgb="FF0033CC"/>
      <name val="Arial Narrow"/>
      <family val="2"/>
    </font>
    <font>
      <sz val="12"/>
      <color rgb="FF0033CC"/>
      <name val="Arial Narrow"/>
      <family val="2"/>
    </font>
    <font>
      <sz val="12"/>
      <color theme="1"/>
      <name val="Arial Narrow"/>
      <family val="2"/>
    </font>
    <font>
      <b/>
      <sz val="4"/>
      <color theme="1"/>
      <name val="Arial Narrow"/>
      <family val="2"/>
    </font>
    <font>
      <i/>
      <sz val="11"/>
      <color theme="1"/>
      <name val="Arial Narrow"/>
      <family val="2"/>
    </font>
    <font>
      <sz val="8"/>
      <color rgb="FFC00000"/>
      <name val="Arial"/>
      <family val="2"/>
    </font>
    <font>
      <b/>
      <i/>
      <sz val="9"/>
      <color theme="1"/>
      <name val="Arial"/>
      <family val="2"/>
    </font>
    <font>
      <sz val="11"/>
      <name val="Arial"/>
      <family val="2"/>
    </font>
    <font>
      <i/>
      <sz val="11"/>
      <name val="Arial"/>
      <family val="2"/>
    </font>
    <font>
      <sz val="10"/>
      <color theme="0" tint="-0.34998626667073579"/>
      <name val="Arial"/>
      <family val="2"/>
    </font>
    <font>
      <sz val="9"/>
      <color theme="0" tint="-0.34998626667073579"/>
      <name val="Arial"/>
      <family val="2"/>
    </font>
    <font>
      <b/>
      <sz val="10"/>
      <color theme="0" tint="-0.34998626667073579"/>
      <name val="Arial"/>
      <family val="2"/>
    </font>
    <font>
      <sz val="8"/>
      <color theme="1"/>
      <name val="Arial Narrow"/>
      <family val="2"/>
    </font>
    <font>
      <i/>
      <sz val="8"/>
      <color theme="1"/>
      <name val="Arial Narrow"/>
      <family val="2"/>
    </font>
    <font>
      <sz val="9"/>
      <color theme="1"/>
      <name val="Arial Narrow"/>
      <family val="2"/>
    </font>
    <font>
      <sz val="8"/>
      <color rgb="FFC00000"/>
      <name val="Arial Narrow"/>
      <family val="2"/>
    </font>
    <font>
      <u/>
      <sz val="6"/>
      <color theme="1"/>
      <name val="Arial"/>
      <family val="2"/>
    </font>
    <font>
      <sz val="6"/>
      <color theme="1" tint="0.499984740745262"/>
      <name val="Arial"/>
      <family val="2"/>
    </font>
    <font>
      <sz val="6"/>
      <color rgb="FFFF0000"/>
      <name val="Arial"/>
      <family val="2"/>
    </font>
    <font>
      <b/>
      <sz val="6"/>
      <color rgb="FFFF0000"/>
      <name val="Arial"/>
      <family val="2"/>
    </font>
    <font>
      <sz val="9"/>
      <color rgb="FFFF0000"/>
      <name val="Arial"/>
      <family val="2"/>
    </font>
    <font>
      <b/>
      <sz val="9"/>
      <color rgb="FFFF0000"/>
      <name val="Arial"/>
      <family val="2"/>
    </font>
    <font>
      <b/>
      <sz val="10"/>
      <color rgb="FF000000"/>
      <name val="Arial Narrow"/>
      <family val="2"/>
    </font>
    <font>
      <sz val="10"/>
      <color rgb="FF000000"/>
      <name val="Arial Narrow"/>
      <family val="2"/>
    </font>
    <font>
      <sz val="10"/>
      <color theme="1"/>
      <name val="Arial Narrow"/>
      <family val="2"/>
    </font>
    <font>
      <sz val="10"/>
      <color theme="0" tint="-0.249977111117893"/>
      <name val="Arial"/>
      <family val="2"/>
    </font>
    <font>
      <sz val="10"/>
      <name val="Arial Narrow"/>
      <family val="2"/>
    </font>
    <font>
      <sz val="6"/>
      <color theme="1"/>
      <name val="Arial Narrow"/>
      <family val="2"/>
    </font>
    <font>
      <sz val="6"/>
      <color rgb="FF000000"/>
      <name val="Arial Narrow"/>
      <family val="2"/>
    </font>
    <font>
      <sz val="6"/>
      <color rgb="FF000000"/>
      <name val="Arial"/>
      <family val="2"/>
    </font>
    <font>
      <b/>
      <sz val="11.5"/>
      <color theme="0"/>
      <name val="Arial"/>
      <family val="2"/>
    </font>
    <font>
      <b/>
      <sz val="9"/>
      <color theme="1"/>
      <name val="Arial Narrow"/>
      <family val="2"/>
    </font>
    <font>
      <sz val="10"/>
      <color theme="1" tint="0.34998626667073579"/>
      <name val="Arial Narrow"/>
      <family val="2"/>
    </font>
    <font>
      <sz val="9"/>
      <color theme="1"/>
      <name val="Calibri"/>
      <family val="2"/>
      <scheme val="minor"/>
    </font>
    <font>
      <b/>
      <sz val="10"/>
      <color rgb="FF002060"/>
      <name val="Arial"/>
      <family val="2"/>
    </font>
    <font>
      <sz val="11"/>
      <color rgb="FF002060"/>
      <name val="Calibri"/>
      <family val="2"/>
      <scheme val="minor"/>
    </font>
    <font>
      <b/>
      <sz val="11"/>
      <color rgb="FF002060"/>
      <name val="Arial"/>
      <family val="2"/>
    </font>
    <font>
      <sz val="8"/>
      <color rgb="FF000000"/>
      <name val="Arial Narrow"/>
      <family val="2"/>
    </font>
    <font>
      <sz val="8"/>
      <color rgb="FF002060"/>
      <name val="Arial Narrow"/>
      <family val="2"/>
    </font>
    <font>
      <sz val="10"/>
      <color rgb="FF002060"/>
      <name val="Arial Narrow"/>
      <family val="2"/>
    </font>
    <font>
      <sz val="9"/>
      <color rgb="FF002060"/>
      <name val="Arial Narrow"/>
      <family val="2"/>
    </font>
    <font>
      <b/>
      <sz val="10"/>
      <color rgb="FF002060"/>
      <name val="Arial Narrow"/>
      <family val="2"/>
    </font>
    <font>
      <sz val="11"/>
      <color rgb="FF000000"/>
      <name val="Arial Narrow"/>
      <family val="2"/>
    </font>
    <font>
      <b/>
      <i/>
      <sz val="10"/>
      <name val="Arial"/>
      <family val="2"/>
    </font>
    <font>
      <b/>
      <sz val="10"/>
      <color theme="0"/>
      <name val="Arial"/>
      <family val="2"/>
    </font>
    <font>
      <b/>
      <sz val="10"/>
      <color theme="1"/>
      <name val="Arial Narrow"/>
      <family val="2"/>
    </font>
    <font>
      <b/>
      <sz val="8"/>
      <color rgb="FF002060"/>
      <name val="Arial Narrow"/>
      <family val="2"/>
    </font>
    <font>
      <b/>
      <sz val="14"/>
      <color theme="1"/>
      <name val="Arial Narrow"/>
      <family val="2"/>
    </font>
    <font>
      <b/>
      <sz val="14"/>
      <color theme="1"/>
      <name val="Arial"/>
      <family val="2"/>
    </font>
    <font>
      <sz val="14"/>
      <color theme="1"/>
      <name val="Arial"/>
      <family val="2"/>
    </font>
    <font>
      <sz val="14"/>
      <color rgb="FF002060"/>
      <name val="Arial Narrow"/>
      <family val="2"/>
    </font>
    <font>
      <b/>
      <sz val="10"/>
      <name val="Arial Narrow"/>
      <family val="2"/>
    </font>
    <font>
      <i/>
      <sz val="10"/>
      <color rgb="FF002060"/>
      <name val="Arial"/>
      <family val="2"/>
    </font>
    <font>
      <sz val="9"/>
      <color rgb="FF000000"/>
      <name val="Arial Narrow"/>
      <family val="2"/>
    </font>
    <font>
      <b/>
      <i/>
      <u/>
      <sz val="10"/>
      <color theme="1"/>
      <name val="Arial"/>
      <family val="2"/>
    </font>
    <font>
      <b/>
      <sz val="11"/>
      <color indexed="8"/>
      <name val="Arial"/>
      <family val="2"/>
    </font>
    <font>
      <b/>
      <sz val="10"/>
      <color theme="0" tint="-0.499984740745262"/>
      <name val="Arial"/>
      <family val="2"/>
    </font>
  </fonts>
  <fills count="21">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D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6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rgb="FFC0C2C4"/>
        <bgColor indexed="64"/>
      </patternFill>
    </fill>
    <fill>
      <patternFill patternType="solid">
        <fgColor theme="0" tint="-0.249977111117893"/>
        <bgColor indexed="64"/>
      </patternFill>
    </fill>
    <fill>
      <patternFill patternType="solid">
        <fgColor rgb="FF002060"/>
        <bgColor indexed="64"/>
      </patternFill>
    </fill>
    <fill>
      <patternFill patternType="solid">
        <fgColor rgb="FFC00000"/>
        <bgColor indexed="64"/>
      </patternFill>
    </fill>
    <fill>
      <patternFill patternType="solid">
        <fgColor theme="6" tint="0.79998168889431442"/>
        <bgColor indexed="64"/>
      </patternFill>
    </fill>
    <fill>
      <patternFill patternType="gray0625">
        <bgColor theme="0" tint="-0.249977111117893"/>
      </patternFill>
    </fill>
  </fills>
  <borders count="1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64"/>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hair">
        <color auto="1"/>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hair">
        <color auto="1"/>
      </right>
      <top style="medium">
        <color indexed="64"/>
      </top>
      <bottom style="medium">
        <color indexed="64"/>
      </bottom>
      <diagonal/>
    </border>
    <border>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auto="1"/>
      </right>
      <top style="medium">
        <color indexed="64"/>
      </top>
      <bottom style="medium">
        <color indexed="64"/>
      </bottom>
      <diagonal/>
    </border>
    <border>
      <left style="medium">
        <color auto="1"/>
      </left>
      <right style="hair">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indexed="64"/>
      </left>
      <right style="hair">
        <color auto="1"/>
      </right>
      <top/>
      <bottom/>
      <diagonal/>
    </border>
    <border>
      <left/>
      <right style="hair">
        <color auto="1"/>
      </right>
      <top/>
      <bottom/>
      <diagonal/>
    </border>
    <border>
      <left style="hair">
        <color auto="1"/>
      </left>
      <right style="hair">
        <color auto="1"/>
      </right>
      <top/>
      <bottom/>
      <diagonal/>
    </border>
    <border>
      <left style="medium">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bottom/>
      <diagonal/>
    </border>
    <border>
      <left/>
      <right style="hair">
        <color auto="1"/>
      </right>
      <top style="medium">
        <color indexed="64"/>
      </top>
      <bottom style="hair">
        <color auto="1"/>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hair">
        <color auto="1"/>
      </left>
      <right style="medium">
        <color indexed="64"/>
      </right>
      <top style="hair">
        <color auto="1"/>
      </top>
      <bottom/>
      <diagonal/>
    </border>
    <border>
      <left style="medium">
        <color indexed="64"/>
      </left>
      <right style="hair">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auto="1"/>
      </left>
      <right style="medium">
        <color indexed="64"/>
      </right>
      <top style="hair">
        <color auto="1"/>
      </top>
      <bottom style="hair">
        <color auto="1"/>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16">
    <xf numFmtId="0" fontId="0" fillId="0" borderId="0"/>
    <xf numFmtId="44" fontId="10" fillId="0" borderId="0" applyFont="0" applyFill="0" applyBorder="0" applyAlignment="0" applyProtection="0"/>
    <xf numFmtId="44" fontId="22" fillId="0" borderId="0" applyFont="0" applyFill="0" applyBorder="0" applyAlignment="0" applyProtection="0"/>
    <xf numFmtId="44" fontId="10" fillId="0" borderId="0" applyFont="0" applyFill="0" applyBorder="0" applyAlignment="0" applyProtection="0"/>
    <xf numFmtId="0" fontId="22" fillId="0" borderId="0"/>
    <xf numFmtId="0" fontId="10" fillId="0" borderId="0"/>
    <xf numFmtId="9" fontId="22"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cellStyleXfs>
  <cellXfs count="1357">
    <xf numFmtId="0" fontId="0" fillId="0" borderId="0" xfId="0"/>
    <xf numFmtId="0" fontId="9" fillId="0" borderId="0" xfId="0" applyFont="1"/>
    <xf numFmtId="0" fontId="23" fillId="0" borderId="0" xfId="5" applyFont="1"/>
    <xf numFmtId="0" fontId="24" fillId="0" borderId="0" xfId="5" applyFont="1"/>
    <xf numFmtId="0" fontId="25" fillId="0" borderId="0" xfId="5" applyFont="1" applyAlignment="1">
      <alignment horizontal="right" vertical="center"/>
    </xf>
    <xf numFmtId="0" fontId="26" fillId="0" borderId="0" xfId="5" applyFont="1"/>
    <xf numFmtId="0" fontId="28" fillId="0" borderId="0" xfId="5" applyFont="1" applyAlignment="1">
      <alignment horizontal="justify" vertical="top" wrapText="1"/>
    </xf>
    <xf numFmtId="0" fontId="29" fillId="0" borderId="0" xfId="5" applyFont="1"/>
    <xf numFmtId="0" fontId="28" fillId="0" borderId="0" xfId="5" applyFont="1" applyAlignment="1">
      <alignment horizontal="center" wrapText="1"/>
    </xf>
    <xf numFmtId="0" fontId="30" fillId="0" borderId="0" xfId="5" applyFont="1" applyAlignment="1">
      <alignment horizontal="left"/>
    </xf>
    <xf numFmtId="0" fontId="26" fillId="0" borderId="0" xfId="5" applyFont="1" applyAlignment="1">
      <alignment horizontal="center"/>
    </xf>
    <xf numFmtId="0" fontId="31" fillId="0" borderId="0" xfId="5" applyFont="1" applyAlignment="1">
      <alignment horizontal="center"/>
    </xf>
    <xf numFmtId="44" fontId="32" fillId="0" borderId="5" xfId="3" applyFont="1" applyBorder="1" applyAlignment="1">
      <alignment horizontal="center"/>
    </xf>
    <xf numFmtId="9" fontId="33" fillId="0" borderId="0" xfId="7" applyFont="1" applyBorder="1" applyAlignment="1">
      <alignment horizontal="center"/>
    </xf>
    <xf numFmtId="9" fontId="32" fillId="0" borderId="5" xfId="7" applyFont="1" applyBorder="1"/>
    <xf numFmtId="0" fontId="35" fillId="0" borderId="0" xfId="5" applyFont="1"/>
    <xf numFmtId="166" fontId="24" fillId="0" borderId="0" xfId="1" applyNumberFormat="1" applyFont="1"/>
    <xf numFmtId="0" fontId="15" fillId="0" borderId="0" xfId="5" applyFont="1" applyAlignment="1">
      <alignment vertical="top" wrapText="1"/>
    </xf>
    <xf numFmtId="0" fontId="15" fillId="0" borderId="0" xfId="5" applyFont="1" applyAlignment="1">
      <alignment horizontal="center" vertical="center" wrapText="1"/>
    </xf>
    <xf numFmtId="1" fontId="15" fillId="0" borderId="0" xfId="5" applyNumberFormat="1" applyFont="1" applyAlignment="1">
      <alignment vertical="center" wrapText="1"/>
    </xf>
    <xf numFmtId="164" fontId="15" fillId="0" borderId="0" xfId="5" applyNumberFormat="1" applyFont="1" applyAlignment="1">
      <alignment vertical="center" wrapText="1"/>
    </xf>
    <xf numFmtId="44" fontId="36" fillId="0" borderId="0" xfId="3" applyFont="1" applyBorder="1" applyAlignment="1">
      <alignment vertical="center" wrapText="1"/>
    </xf>
    <xf numFmtId="44" fontId="36" fillId="0" borderId="0" xfId="3" applyFont="1" applyFill="1" applyBorder="1" applyAlignment="1">
      <alignment vertical="center" wrapText="1"/>
    </xf>
    <xf numFmtId="166" fontId="24" fillId="0" borderId="0" xfId="1" applyNumberFormat="1" applyFont="1" applyFill="1"/>
    <xf numFmtId="44" fontId="32" fillId="0" borderId="5" xfId="3" applyFont="1" applyBorder="1"/>
    <xf numFmtId="0" fontId="37" fillId="0" borderId="0" xfId="5" applyFont="1"/>
    <xf numFmtId="0" fontId="38" fillId="0" borderId="0" xfId="5" applyFont="1"/>
    <xf numFmtId="0" fontId="39" fillId="0" borderId="0" xfId="5" applyFont="1"/>
    <xf numFmtId="0" fontId="40" fillId="0" borderId="0" xfId="5" applyFont="1"/>
    <xf numFmtId="0" fontId="40" fillId="0" borderId="0" xfId="5" applyFont="1" applyAlignment="1">
      <alignment horizontal="left"/>
    </xf>
    <xf numFmtId="167" fontId="20" fillId="0" borderId="0" xfId="5" applyNumberFormat="1" applyFont="1"/>
    <xf numFmtId="0" fontId="41" fillId="0" borderId="0" xfId="5" applyFont="1"/>
    <xf numFmtId="0" fontId="42" fillId="0" borderId="0" xfId="5" applyFont="1" applyAlignment="1">
      <alignment horizontal="center"/>
    </xf>
    <xf numFmtId="0" fontId="34" fillId="0" borderId="0" xfId="5" applyFont="1"/>
    <xf numFmtId="0" fontId="37" fillId="0" borderId="8" xfId="5" applyFont="1" applyBorder="1" applyAlignment="1">
      <alignment vertical="center"/>
    </xf>
    <xf numFmtId="0" fontId="24" fillId="0" borderId="11" xfId="5" applyFont="1" applyBorder="1"/>
    <xf numFmtId="0" fontId="15" fillId="0" borderId="10" xfId="5" applyFont="1" applyBorder="1"/>
    <xf numFmtId="0" fontId="36" fillId="0" borderId="12" xfId="5" applyFont="1" applyBorder="1" applyAlignment="1">
      <alignment horizontal="left"/>
    </xf>
    <xf numFmtId="0" fontId="24" fillId="0" borderId="14" xfId="5" applyFont="1" applyBorder="1"/>
    <xf numFmtId="0" fontId="24" fillId="0" borderId="8" xfId="5" applyFont="1" applyBorder="1"/>
    <xf numFmtId="0" fontId="24" fillId="0" borderId="0" xfId="0" applyFont="1"/>
    <xf numFmtId="164" fontId="22" fillId="0" borderId="20" xfId="0" applyNumberFormat="1" applyFont="1" applyBorder="1" applyAlignment="1">
      <alignment vertical="center" wrapText="1"/>
    </xf>
    <xf numFmtId="0" fontId="34" fillId="0" borderId="0" xfId="0" applyFont="1"/>
    <xf numFmtId="0" fontId="54" fillId="0" borderId="0" xfId="5" applyFont="1"/>
    <xf numFmtId="0" fontId="12" fillId="0" borderId="0" xfId="5" applyFont="1" applyAlignment="1">
      <alignment horizontal="justify" vertical="top" wrapText="1"/>
    </xf>
    <xf numFmtId="44" fontId="24" fillId="0" borderId="0" xfId="5" applyNumberFormat="1" applyFont="1"/>
    <xf numFmtId="9" fontId="24" fillId="0" borderId="0" xfId="9" applyFont="1"/>
    <xf numFmtId="10" fontId="24" fillId="0" borderId="0" xfId="9" applyNumberFormat="1" applyFont="1"/>
    <xf numFmtId="0" fontId="11" fillId="0" borderId="0" xfId="5" applyFont="1"/>
    <xf numFmtId="10" fontId="18" fillId="0" borderId="5" xfId="7" applyNumberFormat="1" applyFont="1" applyBorder="1"/>
    <xf numFmtId="0" fontId="59" fillId="0" borderId="0" xfId="5" applyFont="1"/>
    <xf numFmtId="0" fontId="60" fillId="0" borderId="0" xfId="5" applyFont="1"/>
    <xf numFmtId="44" fontId="24" fillId="0" borderId="0" xfId="1" applyFont="1"/>
    <xf numFmtId="170" fontId="32" fillId="0" borderId="5" xfId="3" applyNumberFormat="1" applyFont="1" applyBorder="1"/>
    <xf numFmtId="170" fontId="29" fillId="0" borderId="0" xfId="5" applyNumberFormat="1" applyFont="1"/>
    <xf numFmtId="0" fontId="24" fillId="0" borderId="0" xfId="0" applyFont="1" applyAlignment="1">
      <alignment vertical="center"/>
    </xf>
    <xf numFmtId="0" fontId="33" fillId="0" borderId="2" xfId="0" applyFont="1" applyBorder="1" applyAlignment="1">
      <alignment horizontal="right" vertical="center" wrapText="1"/>
    </xf>
    <xf numFmtId="164" fontId="46" fillId="0" borderId="25" xfId="0" applyNumberFormat="1" applyFont="1" applyBorder="1" applyAlignment="1">
      <alignment vertical="center"/>
    </xf>
    <xf numFmtId="0" fontId="19" fillId="0" borderId="0" xfId="5" applyFont="1"/>
    <xf numFmtId="0" fontId="44" fillId="0" borderId="0" xfId="5" applyFont="1" applyAlignment="1">
      <alignment horizontal="left" vertical="top" wrapText="1"/>
    </xf>
    <xf numFmtId="0" fontId="44" fillId="0" borderId="0" xfId="5" applyFont="1" applyAlignment="1">
      <alignment horizontal="center" vertical="top" wrapText="1"/>
    </xf>
    <xf numFmtId="0" fontId="35" fillId="0" borderId="0" xfId="0" applyFont="1"/>
    <xf numFmtId="169" fontId="57" fillId="0" borderId="0" xfId="5" applyNumberFormat="1" applyFont="1"/>
    <xf numFmtId="164" fontId="22" fillId="0" borderId="23" xfId="0" applyNumberFormat="1" applyFont="1" applyBorder="1" applyAlignment="1">
      <alignment vertical="center" wrapText="1"/>
    </xf>
    <xf numFmtId="0" fontId="36" fillId="0" borderId="11" xfId="5" applyFont="1" applyBorder="1" applyAlignment="1" applyProtection="1">
      <alignment horizontal="center"/>
      <protection locked="0"/>
    </xf>
    <xf numFmtId="0" fontId="22" fillId="0" borderId="19"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169" fontId="57" fillId="0" borderId="0" xfId="5" applyNumberFormat="1" applyFont="1" applyProtection="1">
      <protection locked="0"/>
    </xf>
    <xf numFmtId="0" fontId="57" fillId="0" borderId="0" xfId="5" applyFont="1"/>
    <xf numFmtId="0" fontId="35" fillId="0" borderId="0" xfId="5" applyFont="1" applyAlignment="1">
      <alignment vertical="top"/>
    </xf>
    <xf numFmtId="0" fontId="24" fillId="0" borderId="0" xfId="5" applyFont="1" applyAlignment="1">
      <alignment vertical="top"/>
    </xf>
    <xf numFmtId="0" fontId="35" fillId="0" borderId="0" xfId="5" applyFont="1" applyAlignment="1">
      <alignment horizontal="right" vertical="top"/>
    </xf>
    <xf numFmtId="0" fontId="40" fillId="0" borderId="39" xfId="5" applyFont="1" applyBorder="1" applyAlignment="1" applyProtection="1">
      <alignment horizontal="center"/>
      <protection locked="0"/>
    </xf>
    <xf numFmtId="167" fontId="20" fillId="0" borderId="39" xfId="5" applyNumberFormat="1" applyFont="1" applyBorder="1" applyProtection="1">
      <protection locked="0"/>
    </xf>
    <xf numFmtId="10" fontId="32" fillId="0" borderId="5" xfId="7" applyNumberFormat="1" applyFont="1" applyBorder="1"/>
    <xf numFmtId="44" fontId="29" fillId="0" borderId="0" xfId="5" applyNumberFormat="1" applyFont="1"/>
    <xf numFmtId="44" fontId="39" fillId="0" borderId="0" xfId="5" applyNumberFormat="1" applyFont="1"/>
    <xf numFmtId="44" fontId="41" fillId="0" borderId="0" xfId="5" applyNumberFormat="1" applyFont="1"/>
    <xf numFmtId="167" fontId="20" fillId="0" borderId="0" xfId="5" applyNumberFormat="1" applyFont="1" applyAlignment="1">
      <alignment horizontal="left"/>
    </xf>
    <xf numFmtId="0" fontId="35" fillId="0" borderId="0" xfId="5" applyFont="1" applyAlignment="1">
      <alignment horizontal="center" vertical="top"/>
    </xf>
    <xf numFmtId="0" fontId="11" fillId="0" borderId="0" xfId="5" applyFont="1" applyAlignment="1">
      <alignment horizontal="center" vertical="top"/>
    </xf>
    <xf numFmtId="0" fontId="36" fillId="0" borderId="0" xfId="5" applyFont="1"/>
    <xf numFmtId="164" fontId="22" fillId="0" borderId="17" xfId="0" applyNumberFormat="1" applyFont="1" applyBorder="1" applyAlignment="1">
      <alignment vertical="center" wrapText="1"/>
    </xf>
    <xf numFmtId="0" fontId="24" fillId="3" borderId="0" xfId="5" applyFont="1" applyFill="1"/>
    <xf numFmtId="0" fontId="34" fillId="3" borderId="0" xfId="5" applyFont="1" applyFill="1"/>
    <xf numFmtId="0" fontId="15" fillId="0" borderId="2" xfId="5" applyFont="1" applyBorder="1"/>
    <xf numFmtId="0" fontId="23" fillId="0" borderId="0" xfId="5" applyFont="1" applyAlignment="1">
      <alignment vertical="top"/>
    </xf>
    <xf numFmtId="0" fontId="73" fillId="0" borderId="0" xfId="5" applyFont="1"/>
    <xf numFmtId="0" fontId="74" fillId="0" borderId="0" xfId="5" applyFont="1" applyAlignment="1">
      <alignment horizontal="right" vertical="center"/>
    </xf>
    <xf numFmtId="0" fontId="34" fillId="0" borderId="0" xfId="5" applyFont="1" applyAlignment="1">
      <alignment vertical="top"/>
    </xf>
    <xf numFmtId="0" fontId="69" fillId="0" borderId="0" xfId="5" applyFont="1"/>
    <xf numFmtId="171" fontId="11" fillId="0" borderId="0" xfId="5" applyNumberFormat="1" applyFont="1" applyProtection="1">
      <protection locked="0"/>
    </xf>
    <xf numFmtId="0" fontId="20" fillId="0" borderId="19" xfId="5" applyFont="1" applyBorder="1" applyAlignment="1">
      <alignment horizontal="right"/>
    </xf>
    <xf numFmtId="44" fontId="20" fillId="0" borderId="19" xfId="1" applyFont="1" applyFill="1" applyBorder="1"/>
    <xf numFmtId="171" fontId="20" fillId="0" borderId="19" xfId="5" applyNumberFormat="1" applyFont="1" applyBorder="1"/>
    <xf numFmtId="173" fontId="20" fillId="0" borderId="19" xfId="5" applyNumberFormat="1" applyFont="1" applyBorder="1" applyAlignment="1">
      <alignment horizontal="right"/>
    </xf>
    <xf numFmtId="8" fontId="20" fillId="0" borderId="19" xfId="5" applyNumberFormat="1" applyFont="1" applyBorder="1" applyAlignment="1">
      <alignment horizontal="right"/>
    </xf>
    <xf numFmtId="0" fontId="73" fillId="0" borderId="0" xfId="5" applyFont="1" applyAlignment="1">
      <alignment horizontal="center" vertical="top"/>
    </xf>
    <xf numFmtId="0" fontId="75" fillId="0" borderId="0" xfId="5" applyFont="1"/>
    <xf numFmtId="171" fontId="75" fillId="0" borderId="0" xfId="5" applyNumberFormat="1" applyFont="1" applyProtection="1">
      <protection locked="0"/>
    </xf>
    <xf numFmtId="169" fontId="76" fillId="0" borderId="0" xfId="5" applyNumberFormat="1" applyFont="1" applyProtection="1">
      <protection locked="0"/>
    </xf>
    <xf numFmtId="44" fontId="73" fillId="0" borderId="0" xfId="1" applyFont="1"/>
    <xf numFmtId="0" fontId="77" fillId="0" borderId="0" xfId="5" applyFont="1" applyAlignment="1">
      <alignment horizontal="center" vertical="top"/>
    </xf>
    <xf numFmtId="0" fontId="77" fillId="0" borderId="0" xfId="5" applyFont="1"/>
    <xf numFmtId="0" fontId="78" fillId="0" borderId="0" xfId="5" applyFont="1"/>
    <xf numFmtId="0" fontId="79" fillId="0" borderId="0" xfId="5" applyFont="1"/>
    <xf numFmtId="0" fontId="80" fillId="0" borderId="0" xfId="5" applyFont="1" applyAlignment="1">
      <alignment horizontal="right" vertical="center"/>
    </xf>
    <xf numFmtId="0" fontId="81" fillId="0" borderId="0" xfId="5" applyFont="1"/>
    <xf numFmtId="0" fontId="82" fillId="0" borderId="0" xfId="5" applyFont="1" applyAlignment="1">
      <alignment horizontal="right" vertical="center"/>
    </xf>
    <xf numFmtId="0" fontId="77" fillId="0" borderId="0" xfId="5" applyFont="1" applyAlignment="1">
      <alignment horizontal="center"/>
    </xf>
    <xf numFmtId="167" fontId="83" fillId="0" borderId="0" xfId="5" applyNumberFormat="1" applyFont="1"/>
    <xf numFmtId="0" fontId="87" fillId="0" borderId="0" xfId="0" applyFont="1" applyAlignment="1">
      <alignment horizontal="right" vertical="center" wrapText="1"/>
    </xf>
    <xf numFmtId="0" fontId="86" fillId="0" borderId="0" xfId="0" applyFont="1" applyAlignment="1">
      <alignment vertical="top" wrapText="1"/>
    </xf>
    <xf numFmtId="0" fontId="85" fillId="0" borderId="0" xfId="0" applyFont="1" applyAlignment="1">
      <alignment horizontal="center" vertical="center" wrapText="1"/>
    </xf>
    <xf numFmtId="9" fontId="26" fillId="0" borderId="0" xfId="5" applyNumberFormat="1" applyFont="1" applyAlignment="1">
      <alignment horizontal="right" vertical="top" wrapText="1"/>
    </xf>
    <xf numFmtId="0" fontId="26" fillId="0" borderId="0" xfId="5" applyFont="1" applyAlignment="1">
      <alignment horizontal="left" vertical="top" wrapText="1"/>
    </xf>
    <xf numFmtId="0" fontId="26" fillId="0" borderId="0" xfId="5" applyFont="1" applyAlignment="1">
      <alignment horizontal="center" vertical="top" wrapText="1"/>
    </xf>
    <xf numFmtId="0" fontId="46" fillId="0" borderId="0" xfId="0" applyFont="1" applyAlignment="1">
      <alignment horizontal="right" vertical="center" wrapText="1"/>
    </xf>
    <xf numFmtId="1" fontId="22" fillId="0" borderId="19" xfId="0" applyNumberFormat="1" applyFont="1" applyBorder="1" applyAlignment="1" applyProtection="1">
      <alignment horizontal="center" vertical="center" wrapText="1"/>
      <protection locked="0"/>
    </xf>
    <xf numFmtId="1" fontId="22" fillId="0" borderId="22" xfId="0" applyNumberFormat="1" applyFont="1" applyBorder="1" applyAlignment="1" applyProtection="1">
      <alignment horizontal="center" vertical="center" wrapText="1"/>
      <protection locked="0"/>
    </xf>
    <xf numFmtId="164" fontId="22" fillId="0" borderId="19" xfId="0" applyNumberFormat="1" applyFont="1" applyBorder="1" applyAlignment="1" applyProtection="1">
      <alignment horizontal="right" vertical="center" wrapText="1"/>
      <protection locked="0"/>
    </xf>
    <xf numFmtId="164" fontId="22" fillId="0" borderId="22" xfId="0" applyNumberFormat="1" applyFont="1" applyBorder="1" applyAlignment="1" applyProtection="1">
      <alignment horizontal="right" vertical="center" wrapText="1"/>
      <protection locked="0"/>
    </xf>
    <xf numFmtId="44" fontId="36" fillId="0" borderId="5" xfId="1" applyFont="1" applyBorder="1" applyAlignment="1">
      <alignment horizontal="center" wrapText="1"/>
    </xf>
    <xf numFmtId="44" fontId="36" fillId="0" borderId="42" xfId="1" applyFont="1" applyBorder="1" applyAlignment="1">
      <alignment horizontal="center" wrapText="1"/>
    </xf>
    <xf numFmtId="0" fontId="85" fillId="0" borderId="0" xfId="0" applyFont="1" applyAlignment="1">
      <alignment vertical="center" wrapText="1"/>
    </xf>
    <xf numFmtId="0" fontId="89" fillId="0" borderId="4" xfId="0" applyFont="1" applyBorder="1" applyAlignment="1">
      <alignment horizontal="center" vertical="center" wrapText="1"/>
    </xf>
    <xf numFmtId="1" fontId="84" fillId="0" borderId="0" xfId="0" applyNumberFormat="1" applyFont="1" applyAlignment="1">
      <alignment vertical="center" wrapText="1"/>
    </xf>
    <xf numFmtId="0" fontId="93" fillId="0" borderId="1" xfId="0" applyFont="1" applyBorder="1" applyAlignment="1" applyProtection="1">
      <alignment vertical="top" wrapText="1"/>
      <protection locked="0"/>
    </xf>
    <xf numFmtId="44" fontId="85" fillId="0" borderId="4" xfId="1" applyFont="1" applyBorder="1" applyAlignment="1">
      <alignment horizontal="right" vertical="center" wrapText="1"/>
    </xf>
    <xf numFmtId="164" fontId="85" fillId="0" borderId="4" xfId="1" applyNumberFormat="1" applyFont="1" applyBorder="1" applyAlignment="1">
      <alignment horizontal="right" vertical="center" wrapText="1"/>
    </xf>
    <xf numFmtId="0" fontId="89" fillId="0" borderId="0" xfId="0" applyFont="1" applyAlignment="1">
      <alignment vertical="center" wrapText="1"/>
    </xf>
    <xf numFmtId="0" fontId="15" fillId="0" borderId="44" xfId="5" applyFont="1" applyBorder="1"/>
    <xf numFmtId="0" fontId="96" fillId="0" borderId="0" xfId="0" applyFont="1"/>
    <xf numFmtId="170" fontId="32" fillId="0" borderId="5" xfId="3" applyNumberFormat="1" applyFont="1" applyBorder="1" applyAlignment="1" applyProtection="1">
      <alignment horizontal="center"/>
      <protection locked="0"/>
    </xf>
    <xf numFmtId="170" fontId="32" fillId="0" borderId="5" xfId="3" applyNumberFormat="1" applyFont="1" applyBorder="1" applyProtection="1">
      <protection locked="0"/>
    </xf>
    <xf numFmtId="174" fontId="32" fillId="0" borderId="5" xfId="3" applyNumberFormat="1" applyFont="1" applyBorder="1" applyProtection="1">
      <protection locked="0"/>
    </xf>
    <xf numFmtId="0" fontId="69" fillId="0" borderId="0" xfId="5" applyFont="1" applyAlignment="1">
      <alignment horizontal="right"/>
    </xf>
    <xf numFmtId="0" fontId="100" fillId="0" borderId="0" xfId="0" applyFont="1" applyAlignment="1">
      <alignment vertical="center" wrapText="1"/>
    </xf>
    <xf numFmtId="0" fontId="77" fillId="0" borderId="0" xfId="0" applyFont="1"/>
    <xf numFmtId="0" fontId="99" fillId="0" borderId="0" xfId="0" applyFont="1" applyAlignment="1">
      <alignment horizontal="center" vertical="center" wrapText="1"/>
    </xf>
    <xf numFmtId="0" fontId="99" fillId="0" borderId="0" xfId="0" applyFont="1" applyAlignment="1">
      <alignment horizontal="right" vertical="center" wrapText="1"/>
    </xf>
    <xf numFmtId="0" fontId="78" fillId="0" borderId="0" xfId="0" applyFont="1"/>
    <xf numFmtId="0" fontId="102" fillId="0" borderId="0" xfId="0" applyFont="1"/>
    <xf numFmtId="0" fontId="103" fillId="0" borderId="0" xfId="0" applyFont="1"/>
    <xf numFmtId="0" fontId="73" fillId="0" borderId="0" xfId="0" applyFont="1"/>
    <xf numFmtId="0" fontId="106" fillId="0" borderId="0" xfId="0" applyFont="1" applyAlignment="1">
      <alignment horizontal="right" vertical="center" wrapText="1"/>
    </xf>
    <xf numFmtId="9" fontId="107" fillId="0" borderId="0" xfId="0" applyNumberFormat="1" applyFont="1" applyAlignment="1">
      <alignment horizontal="right" vertical="center" wrapText="1"/>
    </xf>
    <xf numFmtId="0" fontId="108" fillId="0" borderId="0" xfId="0" applyFont="1" applyAlignment="1">
      <alignment vertical="center" wrapText="1"/>
    </xf>
    <xf numFmtId="0" fontId="73" fillId="0" borderId="0" xfId="0" applyFont="1" applyAlignment="1">
      <alignment vertical="center" wrapText="1"/>
    </xf>
    <xf numFmtId="0" fontId="59" fillId="2" borderId="0" xfId="5" applyFont="1" applyFill="1"/>
    <xf numFmtId="164" fontId="22" fillId="0" borderId="20" xfId="0" applyNumberFormat="1" applyFont="1" applyBorder="1" applyAlignment="1">
      <alignment horizontal="right" vertical="top" wrapText="1"/>
    </xf>
    <xf numFmtId="164" fontId="22" fillId="5" borderId="0" xfId="0" applyNumberFormat="1" applyFont="1" applyFill="1" applyAlignment="1">
      <alignment vertical="center" wrapText="1"/>
    </xf>
    <xf numFmtId="0" fontId="70" fillId="0" borderId="0" xfId="5" applyFont="1"/>
    <xf numFmtId="0" fontId="70" fillId="0" borderId="0" xfId="5" applyFont="1" applyAlignment="1">
      <alignment horizontal="left"/>
    </xf>
    <xf numFmtId="0" fontId="67" fillId="0" borderId="0" xfId="5" applyFont="1"/>
    <xf numFmtId="0" fontId="110" fillId="0" borderId="0" xfId="5" applyFont="1"/>
    <xf numFmtId="0" fontId="59" fillId="6" borderId="0" xfId="5" applyFont="1" applyFill="1"/>
    <xf numFmtId="0" fontId="20" fillId="6" borderId="0" xfId="5" applyFont="1" applyFill="1" applyAlignment="1">
      <alignment horizontal="center"/>
    </xf>
    <xf numFmtId="0" fontId="20" fillId="2" borderId="0" xfId="5" applyFont="1" applyFill="1" applyAlignment="1">
      <alignment horizontal="center" vertical="top" wrapText="1"/>
    </xf>
    <xf numFmtId="44" fontId="20" fillId="5" borderId="6" xfId="1" applyFont="1" applyFill="1" applyBorder="1" applyProtection="1">
      <protection locked="0"/>
    </xf>
    <xf numFmtId="44" fontId="20" fillId="5" borderId="11" xfId="1" applyFont="1" applyFill="1" applyBorder="1" applyProtection="1">
      <protection locked="0"/>
    </xf>
    <xf numFmtId="169" fontId="57" fillId="5" borderId="0" xfId="5" applyNumberFormat="1" applyFont="1" applyFill="1" applyProtection="1">
      <protection locked="0"/>
    </xf>
    <xf numFmtId="0" fontId="111" fillId="0" borderId="0" xfId="5" applyFont="1" applyAlignment="1">
      <alignment horizontal="left"/>
    </xf>
    <xf numFmtId="0" fontId="34" fillId="0" borderId="0" xfId="0" applyFont="1" applyAlignment="1">
      <alignment horizontal="right" vertical="center" wrapText="1"/>
    </xf>
    <xf numFmtId="8" fontId="34" fillId="0" borderId="0" xfId="0" applyNumberFormat="1" applyFont="1" applyAlignment="1">
      <alignment vertical="center" wrapText="1"/>
    </xf>
    <xf numFmtId="1" fontId="97" fillId="0" borderId="19" xfId="0" applyNumberFormat="1" applyFont="1" applyBorder="1" applyAlignment="1" applyProtection="1">
      <alignment horizontal="center" vertical="top" wrapText="1"/>
      <protection locked="0"/>
    </xf>
    <xf numFmtId="164" fontId="97" fillId="0" borderId="19" xfId="0" applyNumberFormat="1" applyFont="1" applyBorder="1" applyAlignment="1" applyProtection="1">
      <alignment horizontal="right" vertical="top" wrapText="1"/>
      <protection locked="0"/>
    </xf>
    <xf numFmtId="164" fontId="35" fillId="0" borderId="37" xfId="0" applyNumberFormat="1" applyFont="1" applyBorder="1"/>
    <xf numFmtId="8" fontId="44" fillId="0" borderId="0" xfId="5" applyNumberFormat="1" applyFont="1" applyAlignment="1">
      <alignment horizontal="right" vertical="top" wrapText="1"/>
    </xf>
    <xf numFmtId="175" fontId="18" fillId="0" borderId="5" xfId="7" applyNumberFormat="1" applyFont="1" applyBorder="1" applyProtection="1">
      <protection locked="0"/>
    </xf>
    <xf numFmtId="175" fontId="11" fillId="0" borderId="0" xfId="5" applyNumberFormat="1" applyFont="1" applyProtection="1">
      <protection locked="0"/>
    </xf>
    <xf numFmtId="175" fontId="56" fillId="0" borderId="0" xfId="7" applyNumberFormat="1" applyFont="1" applyBorder="1" applyProtection="1">
      <protection locked="0"/>
    </xf>
    <xf numFmtId="175" fontId="56" fillId="0" borderId="0" xfId="5" applyNumberFormat="1" applyFont="1" applyProtection="1">
      <protection locked="0"/>
    </xf>
    <xf numFmtId="175" fontId="18" fillId="0" borderId="5" xfId="7" applyNumberFormat="1" applyFont="1" applyBorder="1"/>
    <xf numFmtId="175" fontId="11" fillId="0" borderId="0" xfId="5" applyNumberFormat="1" applyFont="1"/>
    <xf numFmtId="175" fontId="56" fillId="0" borderId="0" xfId="7" applyNumberFormat="1" applyFont="1" applyBorder="1"/>
    <xf numFmtId="175" fontId="56" fillId="0" borderId="0" xfId="5" applyNumberFormat="1" applyFont="1"/>
    <xf numFmtId="175" fontId="29" fillId="0" borderId="0" xfId="5" applyNumberFormat="1" applyFont="1"/>
    <xf numFmtId="175" fontId="17" fillId="0" borderId="0" xfId="5" applyNumberFormat="1" applyFont="1"/>
    <xf numFmtId="175" fontId="17" fillId="0" borderId="0" xfId="7" applyNumberFormat="1" applyFont="1" applyBorder="1"/>
    <xf numFmtId="0" fontId="15" fillId="0" borderId="0" xfId="5" applyFont="1" applyAlignment="1">
      <alignment vertical="center" wrapText="1"/>
    </xf>
    <xf numFmtId="0" fontId="15" fillId="0" borderId="24" xfId="5" applyFont="1" applyBorder="1" applyAlignment="1">
      <alignment vertical="center" wrapText="1"/>
    </xf>
    <xf numFmtId="0" fontId="45" fillId="0" borderId="0" xfId="5" applyFont="1" applyAlignment="1">
      <alignment horizontal="justify" vertical="top" wrapText="1"/>
    </xf>
    <xf numFmtId="44" fontId="32" fillId="0" borderId="5" xfId="3" applyFont="1" applyBorder="1" applyProtection="1">
      <protection locked="0"/>
    </xf>
    <xf numFmtId="44" fontId="69" fillId="0" borderId="0" xfId="1" applyFont="1" applyProtection="1">
      <protection locked="0"/>
    </xf>
    <xf numFmtId="0" fontId="69" fillId="0" borderId="0" xfId="5" applyFont="1" applyProtection="1">
      <protection locked="0"/>
    </xf>
    <xf numFmtId="44" fontId="34" fillId="0" borderId="0" xfId="1" applyFont="1" applyProtection="1">
      <protection locked="0"/>
    </xf>
    <xf numFmtId="44" fontId="34" fillId="0" borderId="0" xfId="5" applyNumberFormat="1" applyFont="1" applyProtection="1">
      <protection locked="0"/>
    </xf>
    <xf numFmtId="0" fontId="34" fillId="0" borderId="0" xfId="5" applyFont="1" applyProtection="1">
      <protection locked="0"/>
    </xf>
    <xf numFmtId="10" fontId="34" fillId="0" borderId="0" xfId="9" applyNumberFormat="1" applyFont="1" applyProtection="1">
      <protection locked="0"/>
    </xf>
    <xf numFmtId="9" fontId="34" fillId="0" borderId="0" xfId="9" applyFont="1" applyProtection="1">
      <protection locked="0"/>
    </xf>
    <xf numFmtId="171" fontId="34" fillId="0" borderId="0" xfId="5" applyNumberFormat="1" applyFont="1" applyProtection="1">
      <protection locked="0"/>
    </xf>
    <xf numFmtId="169" fontId="96" fillId="6" borderId="19" xfId="0" applyNumberFormat="1" applyFont="1" applyFill="1" applyBorder="1" applyProtection="1">
      <protection locked="0"/>
    </xf>
    <xf numFmtId="169" fontId="96" fillId="2" borderId="19" xfId="0" applyNumberFormat="1" applyFont="1" applyFill="1" applyBorder="1" applyProtection="1">
      <protection locked="0"/>
    </xf>
    <xf numFmtId="0" fontId="116" fillId="0" borderId="0" xfId="0" applyFont="1" applyAlignment="1">
      <alignment horizontal="center" vertical="top"/>
    </xf>
    <xf numFmtId="0" fontId="84" fillId="0" borderId="0" xfId="0" applyFont="1" applyAlignment="1">
      <alignment horizontal="justify" vertical="top" wrapText="1"/>
    </xf>
    <xf numFmtId="0" fontId="24" fillId="0" borderId="0" xfId="0" applyFont="1" applyAlignment="1">
      <alignment horizontal="justify" vertical="top" wrapText="1"/>
    </xf>
    <xf numFmtId="1" fontId="97" fillId="5" borderId="32" xfId="0" applyNumberFormat="1" applyFont="1" applyFill="1" applyBorder="1" applyAlignment="1">
      <alignment horizontal="center" vertical="top" wrapText="1"/>
    </xf>
    <xf numFmtId="164" fontId="97" fillId="5" borderId="32" xfId="0" applyNumberFormat="1" applyFont="1" applyFill="1" applyBorder="1" applyAlignment="1">
      <alignment horizontal="right" vertical="top" wrapText="1"/>
    </xf>
    <xf numFmtId="164" fontId="22" fillId="5" borderId="37" xfId="0" applyNumberFormat="1" applyFont="1" applyFill="1" applyBorder="1" applyAlignment="1">
      <alignment horizontal="right" vertical="top" wrapText="1"/>
    </xf>
    <xf numFmtId="164" fontId="113" fillId="5" borderId="0" xfId="0" applyNumberFormat="1" applyFont="1" applyFill="1" applyAlignment="1">
      <alignment vertical="center"/>
    </xf>
    <xf numFmtId="0" fontId="7" fillId="0" borderId="0" xfId="0" applyFont="1" applyAlignment="1">
      <alignment vertical="top"/>
    </xf>
    <xf numFmtId="0" fontId="126" fillId="0" borderId="0" xfId="0" applyFont="1" applyAlignment="1">
      <alignment horizontal="right" vertical="top"/>
    </xf>
    <xf numFmtId="0" fontId="7" fillId="0" borderId="1" xfId="0" applyFont="1" applyBorder="1" applyAlignment="1" applyProtection="1">
      <alignment vertical="top"/>
      <protection locked="0"/>
    </xf>
    <xf numFmtId="0" fontId="126" fillId="0" borderId="50" xfId="0" applyFont="1" applyBorder="1" applyAlignment="1">
      <alignment horizontal="left"/>
    </xf>
    <xf numFmtId="0" fontId="126" fillId="0" borderId="51" xfId="0" applyFont="1" applyBorder="1" applyAlignment="1">
      <alignment horizontal="left"/>
    </xf>
    <xf numFmtId="0" fontId="126" fillId="2" borderId="53" xfId="0" applyFont="1" applyFill="1" applyBorder="1" applyAlignment="1">
      <alignment horizontal="center" wrapText="1"/>
    </xf>
    <xf numFmtId="0" fontId="7" fillId="0" borderId="0" xfId="0" applyFont="1"/>
    <xf numFmtId="0" fontId="7" fillId="7" borderId="5" xfId="0" applyFont="1" applyFill="1" applyBorder="1" applyAlignment="1">
      <alignment vertical="center" wrapText="1"/>
    </xf>
    <xf numFmtId="0" fontId="126" fillId="3" borderId="54" xfId="0" applyFont="1" applyFill="1" applyBorder="1" applyAlignment="1">
      <alignment vertical="top"/>
    </xf>
    <xf numFmtId="0" fontId="126" fillId="3" borderId="55" xfId="0" applyFont="1" applyFill="1" applyBorder="1" applyAlignment="1">
      <alignment vertical="top"/>
    </xf>
    <xf numFmtId="166" fontId="7" fillId="3" borderId="56" xfId="1" applyNumberFormat="1" applyFont="1" applyFill="1" applyBorder="1" applyAlignment="1">
      <alignment horizontal="right" vertical="top"/>
    </xf>
    <xf numFmtId="166" fontId="7" fillId="3" borderId="57" xfId="1" applyNumberFormat="1" applyFont="1" applyFill="1" applyBorder="1" applyAlignment="1">
      <alignment horizontal="right" vertical="top"/>
    </xf>
    <xf numFmtId="0" fontId="7" fillId="0" borderId="54" xfId="0" applyFont="1" applyBorder="1" applyAlignment="1">
      <alignment vertical="top"/>
    </xf>
    <xf numFmtId="0" fontId="7" fillId="0" borderId="55" xfId="0" applyFont="1" applyBorder="1" applyAlignment="1">
      <alignment vertical="top"/>
    </xf>
    <xf numFmtId="8" fontId="7" fillId="0" borderId="56" xfId="1" applyNumberFormat="1" applyFont="1" applyBorder="1" applyAlignment="1" applyProtection="1">
      <alignment vertical="top"/>
      <protection locked="0"/>
    </xf>
    <xf numFmtId="8" fontId="7" fillId="0" borderId="57" xfId="1" applyNumberFormat="1" applyFont="1" applyBorder="1" applyAlignment="1">
      <alignment vertical="top"/>
    </xf>
    <xf numFmtId="0" fontId="7" fillId="0" borderId="58" xfId="0" applyFont="1" applyBorder="1" applyAlignment="1">
      <alignment vertical="top"/>
    </xf>
    <xf numFmtId="0" fontId="7" fillId="0" borderId="59" xfId="0" applyFont="1" applyBorder="1" applyAlignment="1">
      <alignment vertical="top"/>
    </xf>
    <xf numFmtId="8" fontId="7" fillId="0" borderId="60" xfId="1" applyNumberFormat="1" applyFont="1" applyBorder="1" applyAlignment="1" applyProtection="1">
      <alignment vertical="top"/>
      <protection locked="0"/>
    </xf>
    <xf numFmtId="0" fontId="126" fillId="8" borderId="50" xfId="0" applyFont="1" applyFill="1" applyBorder="1" applyAlignment="1">
      <alignment horizontal="right" vertical="top"/>
    </xf>
    <xf numFmtId="0" fontId="126" fillId="8" borderId="51" xfId="0" applyFont="1" applyFill="1" applyBorder="1" applyAlignment="1">
      <alignment horizontal="right" vertical="top"/>
    </xf>
    <xf numFmtId="7" fontId="7" fillId="8" borderId="52" xfId="1" applyNumberFormat="1" applyFont="1" applyFill="1" applyBorder="1" applyAlignment="1">
      <alignment vertical="top"/>
    </xf>
    <xf numFmtId="7" fontId="7" fillId="2" borderId="53" xfId="1" applyNumberFormat="1" applyFont="1" applyFill="1" applyBorder="1" applyAlignment="1">
      <alignment vertical="top"/>
    </xf>
    <xf numFmtId="0" fontId="7" fillId="7" borderId="5" xfId="0" applyFont="1" applyFill="1" applyBorder="1" applyAlignment="1">
      <alignment vertical="top"/>
    </xf>
    <xf numFmtId="8" fontId="7" fillId="0" borderId="56" xfId="1" applyNumberFormat="1" applyFont="1" applyBorder="1" applyAlignment="1" applyProtection="1">
      <alignment horizontal="right" vertical="top"/>
      <protection locked="0"/>
    </xf>
    <xf numFmtId="8" fontId="7" fillId="0" borderId="57" xfId="1" applyNumberFormat="1" applyFont="1" applyBorder="1" applyAlignment="1">
      <alignment horizontal="right" vertical="top"/>
    </xf>
    <xf numFmtId="0" fontId="7" fillId="0" borderId="61" xfId="0" applyFont="1" applyBorder="1" applyAlignment="1">
      <alignment vertical="top"/>
    </xf>
    <xf numFmtId="0" fontId="7" fillId="0" borderId="62" xfId="0" applyFont="1" applyBorder="1" applyAlignment="1">
      <alignment vertical="top"/>
    </xf>
    <xf numFmtId="8" fontId="7" fillId="0" borderId="63" xfId="1" applyNumberFormat="1" applyFont="1" applyBorder="1" applyAlignment="1" applyProtection="1">
      <alignment horizontal="right" vertical="top"/>
      <protection locked="0"/>
    </xf>
    <xf numFmtId="0" fontId="7" fillId="0" borderId="64" xfId="0" applyFont="1" applyBorder="1" applyAlignment="1">
      <alignment vertical="top"/>
    </xf>
    <xf numFmtId="0" fontId="7" fillId="0" borderId="65" xfId="0" applyFont="1" applyBorder="1" applyAlignment="1">
      <alignment vertical="top"/>
    </xf>
    <xf numFmtId="8" fontId="7" fillId="0" borderId="66" xfId="1" applyNumberFormat="1" applyFont="1" applyBorder="1" applyAlignment="1" applyProtection="1">
      <alignment horizontal="right" vertical="top"/>
      <protection locked="0"/>
    </xf>
    <xf numFmtId="8" fontId="7" fillId="0" borderId="67" xfId="1" applyNumberFormat="1" applyFont="1" applyBorder="1" applyAlignment="1">
      <alignment horizontal="right" vertical="top"/>
    </xf>
    <xf numFmtId="0" fontId="7" fillId="0" borderId="64" xfId="0" applyFont="1" applyBorder="1" applyAlignment="1" applyProtection="1">
      <alignment vertical="top"/>
      <protection locked="0"/>
    </xf>
    <xf numFmtId="0" fontId="7" fillId="5" borderId="50" xfId="0" applyFont="1" applyFill="1" applyBorder="1" applyAlignment="1">
      <alignment horizontal="right" vertical="top"/>
    </xf>
    <xf numFmtId="0" fontId="7" fillId="5" borderId="51" xfId="0" applyFont="1" applyFill="1" applyBorder="1" applyAlignment="1">
      <alignment vertical="top"/>
    </xf>
    <xf numFmtId="164" fontId="7" fillId="5" borderId="52" xfId="1" applyNumberFormat="1" applyFont="1" applyFill="1" applyBorder="1" applyAlignment="1">
      <alignment horizontal="right" vertical="top"/>
    </xf>
    <xf numFmtId="164" fontId="7" fillId="2" borderId="53" xfId="1" applyNumberFormat="1" applyFont="1" applyFill="1" applyBorder="1" applyAlignment="1">
      <alignment horizontal="right" vertical="top"/>
    </xf>
    <xf numFmtId="164" fontId="7" fillId="0" borderId="57" xfId="1" applyNumberFormat="1" applyFont="1" applyBorder="1" applyAlignment="1">
      <alignment horizontal="right" vertical="top"/>
    </xf>
    <xf numFmtId="0" fontId="7" fillId="0" borderId="68" xfId="0" applyFont="1" applyBorder="1" applyAlignment="1">
      <alignment vertical="top"/>
    </xf>
    <xf numFmtId="8" fontId="7" fillId="0" borderId="70" xfId="1" applyNumberFormat="1" applyFont="1" applyBorder="1" applyAlignment="1">
      <alignment horizontal="right" vertical="top"/>
    </xf>
    <xf numFmtId="0" fontId="7" fillId="0" borderId="61" xfId="0" applyFont="1" applyBorder="1" applyAlignment="1" applyProtection="1">
      <alignment vertical="top"/>
      <protection locked="0"/>
    </xf>
    <xf numFmtId="8" fontId="7" fillId="0" borderId="71" xfId="1" applyNumberFormat="1" applyFont="1" applyBorder="1" applyAlignment="1">
      <alignment horizontal="right" vertical="top"/>
    </xf>
    <xf numFmtId="0" fontId="7" fillId="0" borderId="72" xfId="0" applyFont="1" applyBorder="1" applyAlignment="1" applyProtection="1">
      <alignment vertical="top"/>
      <protection locked="0"/>
    </xf>
    <xf numFmtId="0" fontId="7" fillId="0" borderId="73" xfId="0" applyFont="1" applyBorder="1" applyAlignment="1">
      <alignment vertical="top"/>
    </xf>
    <xf numFmtId="0" fontId="126" fillId="5" borderId="75" xfId="0" applyFont="1" applyFill="1" applyBorder="1" applyAlignment="1">
      <alignment horizontal="right" vertical="center"/>
    </xf>
    <xf numFmtId="0" fontId="126" fillId="5" borderId="76" xfId="0" applyFont="1" applyFill="1" applyBorder="1" applyAlignment="1">
      <alignment horizontal="right" vertical="center"/>
    </xf>
    <xf numFmtId="164" fontId="126" fillId="5" borderId="77" xfId="1" applyNumberFormat="1" applyFont="1" applyFill="1" applyBorder="1" applyAlignment="1">
      <alignment horizontal="right" vertical="center"/>
    </xf>
    <xf numFmtId="164" fontId="126" fillId="2" borderId="78" xfId="1" applyNumberFormat="1" applyFont="1" applyFill="1" applyBorder="1" applyAlignment="1">
      <alignment horizontal="right" vertical="center"/>
    </xf>
    <xf numFmtId="0" fontId="7" fillId="0" borderId="0" xfId="0" applyFont="1" applyAlignment="1">
      <alignment vertical="center"/>
    </xf>
    <xf numFmtId="164" fontId="7" fillId="0" borderId="0" xfId="0" applyNumberFormat="1" applyFont="1" applyAlignment="1">
      <alignment vertical="top"/>
    </xf>
    <xf numFmtId="9" fontId="7" fillId="0" borderId="65" xfId="0" applyNumberFormat="1" applyFont="1" applyBorder="1" applyAlignment="1" applyProtection="1">
      <alignment vertical="top"/>
      <protection locked="0"/>
    </xf>
    <xf numFmtId="0" fontId="7" fillId="0" borderId="65" xfId="0" applyFont="1" applyBorder="1" applyAlignment="1" applyProtection="1">
      <alignment vertical="top"/>
      <protection locked="0"/>
    </xf>
    <xf numFmtId="164" fontId="7" fillId="0" borderId="63" xfId="1" applyNumberFormat="1" applyFont="1" applyBorder="1" applyAlignment="1" applyProtection="1">
      <alignment horizontal="right" vertical="top"/>
      <protection locked="0"/>
    </xf>
    <xf numFmtId="0" fontId="126" fillId="5" borderId="50" xfId="0" applyFont="1" applyFill="1" applyBorder="1" applyAlignment="1">
      <alignment horizontal="right" vertical="center"/>
    </xf>
    <xf numFmtId="0" fontId="126" fillId="5" borderId="79" xfId="0" applyFont="1" applyFill="1" applyBorder="1" applyAlignment="1">
      <alignment horizontal="right" vertical="center"/>
    </xf>
    <xf numFmtId="164" fontId="126" fillId="5" borderId="53" xfId="1" applyNumberFormat="1" applyFont="1" applyFill="1" applyBorder="1" applyAlignment="1">
      <alignment horizontal="right" vertical="center"/>
    </xf>
    <xf numFmtId="164" fontId="126" fillId="2" borderId="53" xfId="1" applyNumberFormat="1" applyFont="1" applyFill="1" applyBorder="1" applyAlignment="1">
      <alignment horizontal="right" vertical="center"/>
    </xf>
    <xf numFmtId="0" fontId="126" fillId="0" borderId="30" xfId="0" applyFont="1" applyBorder="1" applyAlignment="1">
      <alignment horizontal="right" vertical="center"/>
    </xf>
    <xf numFmtId="0" fontId="126" fillId="0" borderId="0" xfId="0" applyFont="1" applyAlignment="1">
      <alignment horizontal="right" vertical="center"/>
    </xf>
    <xf numFmtId="166" fontId="126" fillId="0" borderId="0" xfId="1" applyNumberFormat="1" applyFont="1" applyFill="1" applyBorder="1" applyAlignment="1">
      <alignment horizontal="right" vertical="center"/>
    </xf>
    <xf numFmtId="166" fontId="126" fillId="0" borderId="2" xfId="1" applyNumberFormat="1" applyFont="1" applyFill="1" applyBorder="1" applyAlignment="1">
      <alignment horizontal="right" vertical="center"/>
    </xf>
    <xf numFmtId="0" fontId="126" fillId="3" borderId="80" xfId="0" applyFont="1" applyFill="1" applyBorder="1" applyAlignment="1">
      <alignment vertical="top"/>
    </xf>
    <xf numFmtId="0" fontId="126" fillId="3" borderId="68" xfId="0" applyFont="1" applyFill="1" applyBorder="1" applyAlignment="1">
      <alignment vertical="top"/>
    </xf>
    <xf numFmtId="166" fontId="7" fillId="3" borderId="81" xfId="1" applyNumberFormat="1" applyFont="1" applyFill="1" applyBorder="1" applyAlignment="1">
      <alignment horizontal="right" vertical="top"/>
    </xf>
    <xf numFmtId="166" fontId="7" fillId="3" borderId="82" xfId="1" applyNumberFormat="1" applyFont="1" applyFill="1" applyBorder="1" applyAlignment="1">
      <alignment horizontal="right" vertical="top"/>
    </xf>
    <xf numFmtId="0" fontId="7" fillId="0" borderId="54" xfId="0" applyFont="1" applyBorder="1" applyAlignment="1" applyProtection="1">
      <alignment vertical="top"/>
      <protection locked="0"/>
    </xf>
    <xf numFmtId="8" fontId="7" fillId="5" borderId="57" xfId="1" applyNumberFormat="1" applyFont="1" applyFill="1" applyBorder="1" applyAlignment="1">
      <alignment horizontal="right" vertical="top"/>
    </xf>
    <xf numFmtId="164" fontId="7" fillId="5" borderId="53" xfId="1" applyNumberFormat="1" applyFont="1" applyFill="1" applyBorder="1" applyAlignment="1">
      <alignment horizontal="right" vertical="top"/>
    </xf>
    <xf numFmtId="0" fontId="126" fillId="0" borderId="50" xfId="0" applyFont="1" applyBorder="1" applyAlignment="1">
      <alignment horizontal="right" vertical="center"/>
    </xf>
    <xf numFmtId="0" fontId="126" fillId="0" borderId="79" xfId="0" applyFont="1" applyBorder="1" applyAlignment="1">
      <alignment horizontal="right" vertical="center"/>
    </xf>
    <xf numFmtId="164" fontId="126" fillId="0" borderId="53" xfId="1" applyNumberFormat="1" applyFont="1" applyFill="1" applyBorder="1" applyAlignment="1">
      <alignment horizontal="right" vertical="center"/>
    </xf>
    <xf numFmtId="164" fontId="126" fillId="9" borderId="53" xfId="1" applyNumberFormat="1" applyFont="1" applyFill="1" applyBorder="1" applyAlignment="1">
      <alignment horizontal="right" vertical="center"/>
    </xf>
    <xf numFmtId="164" fontId="15" fillId="0" borderId="20" xfId="0" applyNumberFormat="1" applyFont="1" applyBorder="1" applyAlignment="1">
      <alignment vertical="center" wrapText="1"/>
    </xf>
    <xf numFmtId="0" fontId="15" fillId="0" borderId="16" xfId="0" applyFont="1" applyBorder="1" applyAlignment="1" applyProtection="1">
      <alignment horizontal="center" vertical="center" wrapText="1"/>
      <protection locked="0"/>
    </xf>
    <xf numFmtId="164" fontId="15" fillId="0" borderId="16" xfId="0" applyNumberFormat="1" applyFont="1" applyBorder="1" applyAlignment="1" applyProtection="1">
      <alignment horizontal="right" vertical="center" wrapText="1"/>
      <protection locked="0"/>
    </xf>
    <xf numFmtId="164" fontId="15" fillId="0" borderId="17" xfId="0" applyNumberFormat="1" applyFont="1" applyBorder="1" applyAlignment="1">
      <alignment vertical="center" wrapText="1"/>
    </xf>
    <xf numFmtId="164" fontId="15" fillId="5" borderId="0" xfId="0" applyNumberFormat="1" applyFont="1" applyFill="1" applyAlignment="1">
      <alignment vertical="center" wrapText="1"/>
    </xf>
    <xf numFmtId="0" fontId="9" fillId="0" borderId="0" xfId="0" applyFont="1" applyAlignment="1">
      <alignment vertical="center"/>
    </xf>
    <xf numFmtId="169" fontId="57" fillId="2" borderId="18" xfId="0" applyNumberFormat="1" applyFont="1" applyFill="1" applyBorder="1" applyAlignment="1" applyProtection="1">
      <alignment vertical="center"/>
      <protection locked="0"/>
    </xf>
    <xf numFmtId="164" fontId="58" fillId="2" borderId="19" xfId="0" applyNumberFormat="1" applyFont="1" applyFill="1" applyBorder="1" applyAlignment="1">
      <alignment vertical="center"/>
    </xf>
    <xf numFmtId="0" fontId="84" fillId="0" borderId="0" xfId="0" applyFont="1" applyAlignment="1">
      <alignment horizontal="left" vertical="top" wrapText="1" indent="1"/>
    </xf>
    <xf numFmtId="0" fontId="22" fillId="0" borderId="0" xfId="0" applyFont="1" applyAlignment="1">
      <alignment horizontal="left" vertical="top" wrapText="1" indent="1"/>
    </xf>
    <xf numFmtId="0" fontId="24" fillId="0" borderId="0" xfId="0" applyFont="1" applyAlignment="1">
      <alignment horizontal="left" vertical="top" wrapText="1" indent="1"/>
    </xf>
    <xf numFmtId="0" fontId="35" fillId="0" borderId="0" xfId="0" applyFont="1" applyAlignment="1">
      <alignment horizontal="right"/>
    </xf>
    <xf numFmtId="164" fontId="35" fillId="0" borderId="0" xfId="0" applyNumberFormat="1" applyFont="1"/>
    <xf numFmtId="0" fontId="117" fillId="5" borderId="0" xfId="0" applyFont="1" applyFill="1" applyAlignment="1">
      <alignment horizontal="center" vertical="top"/>
    </xf>
    <xf numFmtId="0" fontId="118" fillId="0" borderId="0" xfId="0" applyFont="1" applyAlignment="1">
      <alignment vertical="top"/>
    </xf>
    <xf numFmtId="0" fontId="119" fillId="0" borderId="0" xfId="0" applyFont="1" applyAlignment="1">
      <alignment horizontal="justify" vertical="top"/>
    </xf>
    <xf numFmtId="0" fontId="64" fillId="5" borderId="0" xfId="0" applyFont="1" applyFill="1" applyAlignment="1" applyProtection="1">
      <alignment vertical="top"/>
      <protection locked="0"/>
    </xf>
    <xf numFmtId="0" fontId="24" fillId="0" borderId="0" xfId="0" applyFont="1" applyAlignment="1" applyProtection="1">
      <alignment horizontal="justify" vertical="top" wrapText="1"/>
      <protection locked="0"/>
    </xf>
    <xf numFmtId="0" fontId="24" fillId="0" borderId="0" xfId="0" applyFont="1" applyAlignment="1" applyProtection="1">
      <alignment horizontal="justify" vertical="top"/>
      <protection locked="0"/>
    </xf>
    <xf numFmtId="0" fontId="64" fillId="5" borderId="0" xfId="0" applyFont="1" applyFill="1" applyAlignment="1" applyProtection="1">
      <alignment horizontal="justify" vertical="top"/>
      <protection locked="0"/>
    </xf>
    <xf numFmtId="0" fontId="118" fillId="0" borderId="0" xfId="0" applyFont="1" applyAlignment="1" applyProtection="1">
      <alignment vertical="top"/>
      <protection locked="0"/>
    </xf>
    <xf numFmtId="0" fontId="120" fillId="0" borderId="0" xfId="0" applyFont="1" applyAlignment="1">
      <alignment horizontal="left" vertical="top" indent="1"/>
    </xf>
    <xf numFmtId="0" fontId="120" fillId="0" borderId="0" xfId="0" applyFont="1" applyAlignment="1">
      <alignment horizontal="left" vertical="top" wrapText="1" indent="1"/>
    </xf>
    <xf numFmtId="1" fontId="97" fillId="0" borderId="3" xfId="0" applyNumberFormat="1" applyFont="1" applyBorder="1" applyAlignment="1" applyProtection="1">
      <alignment horizontal="center" vertical="top" wrapText="1"/>
      <protection locked="0"/>
    </xf>
    <xf numFmtId="164" fontId="97" fillId="0" borderId="3" xfId="0" applyNumberFormat="1" applyFont="1" applyBorder="1" applyAlignment="1" applyProtection="1">
      <alignment horizontal="right" vertical="top" wrapText="1"/>
      <protection locked="0"/>
    </xf>
    <xf numFmtId="164" fontId="22" fillId="0" borderId="35" xfId="0" applyNumberFormat="1" applyFont="1" applyBorder="1" applyAlignment="1">
      <alignment horizontal="right" vertical="top" wrapText="1"/>
    </xf>
    <xf numFmtId="0" fontId="9" fillId="0" borderId="30" xfId="0" applyFont="1" applyBorder="1"/>
    <xf numFmtId="0" fontId="35" fillId="0" borderId="2" xfId="0" applyFont="1" applyBorder="1"/>
    <xf numFmtId="0" fontId="9" fillId="0" borderId="85" xfId="0" applyFont="1" applyBorder="1"/>
    <xf numFmtId="0" fontId="9" fillId="0" borderId="4" xfId="0" applyFont="1" applyBorder="1"/>
    <xf numFmtId="0" fontId="35" fillId="0" borderId="4" xfId="0" applyFont="1" applyBorder="1"/>
    <xf numFmtId="0" fontId="35" fillId="0" borderId="40" xfId="0" applyFont="1" applyBorder="1"/>
    <xf numFmtId="0" fontId="35" fillId="7" borderId="0" xfId="0" applyFont="1" applyFill="1" applyAlignment="1">
      <alignment horizontal="left"/>
    </xf>
    <xf numFmtId="1" fontId="127" fillId="0" borderId="0" xfId="0" applyNumberFormat="1" applyFont="1" applyAlignment="1">
      <alignment vertical="center" wrapText="1"/>
    </xf>
    <xf numFmtId="1" fontId="97" fillId="0" borderId="43" xfId="0" applyNumberFormat="1" applyFont="1" applyBorder="1" applyAlignment="1">
      <alignment horizontal="center" vertical="top" wrapText="1"/>
    </xf>
    <xf numFmtId="164" fontId="97" fillId="0" borderId="43" xfId="0" applyNumberFormat="1" applyFont="1" applyBorder="1" applyAlignment="1">
      <alignment horizontal="right" vertical="top" wrapText="1"/>
    </xf>
    <xf numFmtId="164" fontId="22" fillId="0" borderId="47" xfId="0" applyNumberFormat="1" applyFont="1" applyBorder="1" applyAlignment="1">
      <alignment horizontal="right" vertical="top" wrapText="1"/>
    </xf>
    <xf numFmtId="0" fontId="15" fillId="2" borderId="41" xfId="5" applyFont="1" applyFill="1" applyBorder="1" applyAlignment="1">
      <alignment horizontal="center" wrapText="1"/>
    </xf>
    <xf numFmtId="0" fontId="15" fillId="2" borderId="36" xfId="5" applyFont="1" applyFill="1" applyBorder="1" applyAlignment="1">
      <alignment horizontal="center" wrapText="1"/>
    </xf>
    <xf numFmtId="176" fontId="55" fillId="2" borderId="0" xfId="0" applyNumberFormat="1" applyFont="1" applyFill="1" applyAlignment="1">
      <alignment horizontal="center" vertical="center"/>
    </xf>
    <xf numFmtId="0" fontId="131" fillId="6" borderId="1" xfId="0" applyFont="1" applyFill="1" applyBorder="1" applyAlignment="1">
      <alignment horizontal="center" vertical="top" wrapText="1"/>
    </xf>
    <xf numFmtId="0" fontId="6" fillId="7" borderId="42" xfId="0" applyFont="1" applyFill="1" applyBorder="1" applyAlignment="1">
      <alignment vertical="top"/>
    </xf>
    <xf numFmtId="0" fontId="6" fillId="0" borderId="61" xfId="0" applyFont="1" applyBorder="1" applyAlignment="1">
      <alignment vertical="top"/>
    </xf>
    <xf numFmtId="0" fontId="6" fillId="0" borderId="61" xfId="0" applyFont="1" applyBorder="1" applyAlignment="1" applyProtection="1">
      <alignment vertical="top"/>
      <protection locked="0"/>
    </xf>
    <xf numFmtId="0" fontId="6" fillId="0" borderId="0" xfId="0" applyFont="1" applyAlignment="1">
      <alignment vertical="top"/>
    </xf>
    <xf numFmtId="0" fontId="6" fillId="0" borderId="64" xfId="0" applyFont="1" applyBorder="1" applyAlignment="1">
      <alignment vertical="top"/>
    </xf>
    <xf numFmtId="0" fontId="6" fillId="0" borderId="64" xfId="0" applyFont="1" applyBorder="1" applyAlignment="1" applyProtection="1">
      <alignment vertical="top"/>
      <protection locked="0"/>
    </xf>
    <xf numFmtId="0" fontId="6" fillId="0" borderId="80" xfId="0" applyFont="1" applyBorder="1" applyAlignment="1">
      <alignment vertical="top"/>
    </xf>
    <xf numFmtId="0" fontId="126" fillId="0" borderId="52" xfId="0" applyFont="1" applyBorder="1" applyAlignment="1" applyProtection="1">
      <alignment horizontal="center" wrapText="1"/>
      <protection locked="0"/>
    </xf>
    <xf numFmtId="0" fontId="9" fillId="4" borderId="27" xfId="0" applyFont="1" applyFill="1" applyBorder="1"/>
    <xf numFmtId="8" fontId="15" fillId="0" borderId="44" xfId="1" applyNumberFormat="1" applyFont="1" applyBorder="1" applyProtection="1">
      <protection locked="0"/>
    </xf>
    <xf numFmtId="8" fontId="15" fillId="0" borderId="2" xfId="5" applyNumberFormat="1" applyFont="1" applyBorder="1"/>
    <xf numFmtId="8" fontId="15" fillId="0" borderId="44" xfId="1" applyNumberFormat="1" applyFont="1" applyBorder="1"/>
    <xf numFmtId="8" fontId="46" fillId="0" borderId="45" xfId="1" applyNumberFormat="1" applyFont="1" applyBorder="1"/>
    <xf numFmtId="8" fontId="46" fillId="0" borderId="40" xfId="5" applyNumberFormat="1" applyFont="1" applyBorder="1"/>
    <xf numFmtId="8" fontId="24" fillId="0" borderId="30" xfId="1" applyNumberFormat="1" applyFont="1" applyBorder="1"/>
    <xf numFmtId="8" fontId="24" fillId="0" borderId="2" xfId="5" applyNumberFormat="1" applyFont="1" applyBorder="1"/>
    <xf numFmtId="8" fontId="34" fillId="0" borderId="30" xfId="5" applyNumberFormat="1" applyFont="1" applyBorder="1"/>
    <xf numFmtId="8" fontId="34" fillId="0" borderId="2" xfId="5" applyNumberFormat="1" applyFont="1" applyBorder="1"/>
    <xf numFmtId="8" fontId="24" fillId="0" borderId="30" xfId="5" applyNumberFormat="1" applyFont="1" applyBorder="1"/>
    <xf numFmtId="8" fontId="15" fillId="0" borderId="45" xfId="1" applyNumberFormat="1" applyFont="1" applyBorder="1" applyProtection="1">
      <protection locked="0"/>
    </xf>
    <xf numFmtId="8" fontId="15" fillId="0" borderId="40" xfId="5" applyNumberFormat="1" applyFont="1" applyBorder="1"/>
    <xf numFmtId="8" fontId="24" fillId="0" borderId="0" xfId="5" applyNumberFormat="1" applyFont="1"/>
    <xf numFmtId="8" fontId="15" fillId="0" borderId="36" xfId="5" applyNumberFormat="1" applyFont="1" applyBorder="1"/>
    <xf numFmtId="8" fontId="15" fillId="0" borderId="37" xfId="5" applyNumberFormat="1" applyFont="1" applyBorder="1"/>
    <xf numFmtId="0" fontId="34" fillId="0" borderId="63" xfId="0" applyFont="1" applyBorder="1" applyAlignment="1" applyProtection="1">
      <alignment horizontal="right" vertical="center"/>
      <protection locked="0"/>
    </xf>
    <xf numFmtId="0" fontId="9" fillId="0" borderId="63" xfId="0" applyFont="1" applyBorder="1" applyAlignment="1" applyProtection="1">
      <alignment vertical="center"/>
      <protection locked="0"/>
    </xf>
    <xf numFmtId="164" fontId="7" fillId="0" borderId="56" xfId="1" applyNumberFormat="1" applyFont="1" applyBorder="1" applyAlignment="1" applyProtection="1">
      <alignment horizontal="right" vertical="top"/>
      <protection locked="0"/>
    </xf>
    <xf numFmtId="8" fontId="7" fillId="0" borderId="69" xfId="1" applyNumberFormat="1" applyFont="1" applyBorder="1" applyAlignment="1" applyProtection="1">
      <alignment horizontal="right" vertical="top"/>
      <protection locked="0"/>
    </xf>
    <xf numFmtId="8" fontId="7" fillId="0" borderId="74" xfId="1" applyNumberFormat="1" applyFont="1" applyBorder="1" applyAlignment="1" applyProtection="1">
      <alignment horizontal="right" vertical="top"/>
      <protection locked="0"/>
    </xf>
    <xf numFmtId="0" fontId="5" fillId="0" borderId="58" xfId="0" applyFont="1" applyBorder="1" applyAlignment="1" applyProtection="1">
      <alignment vertical="top"/>
      <protection locked="0"/>
    </xf>
    <xf numFmtId="175" fontId="34" fillId="0" borderId="0" xfId="9" applyNumberFormat="1" applyFont="1" applyProtection="1">
      <protection locked="0"/>
    </xf>
    <xf numFmtId="175" fontId="34" fillId="2" borderId="1" xfId="9" applyNumberFormat="1" applyFont="1" applyFill="1" applyBorder="1" applyProtection="1">
      <protection locked="0"/>
    </xf>
    <xf numFmtId="9" fontId="34" fillId="2" borderId="0" xfId="5" applyNumberFormat="1" applyFont="1" applyFill="1" applyProtection="1">
      <protection locked="0"/>
    </xf>
    <xf numFmtId="164" fontId="58" fillId="2" borderId="20" xfId="0" applyNumberFormat="1" applyFont="1" applyFill="1" applyBorder="1" applyAlignment="1">
      <alignment vertical="center"/>
    </xf>
    <xf numFmtId="0" fontId="24" fillId="0" borderId="0" xfId="0" applyFont="1" applyAlignment="1">
      <alignment horizontal="center" vertical="center"/>
    </xf>
    <xf numFmtId="44" fontId="34" fillId="2" borderId="0" xfId="5" applyNumberFormat="1" applyFont="1" applyFill="1" applyProtection="1">
      <protection locked="0"/>
    </xf>
    <xf numFmtId="0" fontId="34" fillId="2" borderId="0" xfId="5" applyFont="1" applyFill="1" applyProtection="1">
      <protection locked="0"/>
    </xf>
    <xf numFmtId="0" fontId="24" fillId="2" borderId="0" xfId="5" applyFont="1" applyFill="1"/>
    <xf numFmtId="44" fontId="32" fillId="0" borderId="5" xfId="3" applyFont="1" applyBorder="1" applyAlignment="1" applyProtection="1">
      <alignment horizontal="center"/>
      <protection locked="0"/>
    </xf>
    <xf numFmtId="0" fontId="16" fillId="0" borderId="0" xfId="5" applyFont="1" applyAlignment="1">
      <alignment horizontal="right"/>
    </xf>
    <xf numFmtId="0" fontId="24" fillId="0" borderId="16" xfId="0" applyFont="1" applyBorder="1" applyAlignment="1" applyProtection="1">
      <alignment horizontal="center" vertical="center" wrapText="1"/>
      <protection locked="0"/>
    </xf>
    <xf numFmtId="1" fontId="22" fillId="0" borderId="16" xfId="0" applyNumberFormat="1" applyFont="1" applyBorder="1" applyAlignment="1" applyProtection="1">
      <alignment horizontal="center" vertical="center" wrapText="1"/>
      <protection locked="0"/>
    </xf>
    <xf numFmtId="164" fontId="22" fillId="0" borderId="16" xfId="0" applyNumberFormat="1" applyFont="1" applyBorder="1" applyAlignment="1" applyProtection="1">
      <alignment vertical="center" wrapText="1"/>
      <protection locked="0"/>
    </xf>
    <xf numFmtId="0" fontId="24" fillId="0" borderId="43" xfId="0" applyFont="1" applyBorder="1" applyAlignment="1" applyProtection="1">
      <alignment horizontal="center" vertical="center" wrapText="1"/>
      <protection locked="0"/>
    </xf>
    <xf numFmtId="1" fontId="22" fillId="0" borderId="43" xfId="0" applyNumberFormat="1" applyFont="1" applyBorder="1" applyAlignment="1" applyProtection="1">
      <alignment horizontal="center" vertical="center" wrapText="1"/>
      <protection locked="0"/>
    </xf>
    <xf numFmtId="164" fontId="22" fillId="0" borderId="43" xfId="0" applyNumberFormat="1" applyFont="1" applyBorder="1" applyAlignment="1" applyProtection="1">
      <alignment vertical="center" wrapText="1"/>
      <protection locked="0"/>
    </xf>
    <xf numFmtId="164" fontId="22" fillId="0" borderId="19" xfId="0" applyNumberFormat="1" applyFont="1" applyBorder="1" applyAlignment="1" applyProtection="1">
      <alignment vertical="center" wrapText="1"/>
      <protection locked="0"/>
    </xf>
    <xf numFmtId="175" fontId="52" fillId="6" borderId="84" xfId="9" applyNumberFormat="1" applyFont="1" applyFill="1" applyBorder="1" applyAlignment="1" applyProtection="1">
      <alignment vertical="center"/>
      <protection locked="0"/>
    </xf>
    <xf numFmtId="0" fontId="35" fillId="0" borderId="84" xfId="0" applyFont="1" applyBorder="1" applyAlignment="1" applyProtection="1">
      <alignment vertical="center"/>
      <protection locked="0"/>
    </xf>
    <xf numFmtId="0" fontId="8" fillId="0" borderId="0" xfId="0" applyFont="1" applyAlignment="1">
      <alignment vertical="center"/>
    </xf>
    <xf numFmtId="0" fontId="57" fillId="0" borderId="0" xfId="0" applyFont="1" applyAlignment="1">
      <alignment vertical="center"/>
    </xf>
    <xf numFmtId="0" fontId="34" fillId="0" borderId="0" xfId="0" applyFont="1" applyAlignment="1">
      <alignment vertical="center"/>
    </xf>
    <xf numFmtId="176" fontId="34" fillId="0" borderId="0" xfId="0" applyNumberFormat="1" applyFont="1" applyAlignment="1">
      <alignment vertical="center"/>
    </xf>
    <xf numFmtId="0" fontId="64" fillId="0" borderId="0" xfId="0" applyFont="1" applyAlignment="1">
      <alignment horizontal="left" vertical="top" wrapText="1" indent="1"/>
    </xf>
    <xf numFmtId="0" fontId="138" fillId="0" borderId="0" xfId="0" applyFont="1" applyAlignment="1">
      <alignment vertical="top"/>
    </xf>
    <xf numFmtId="175" fontId="140" fillId="0" borderId="32" xfId="9" applyNumberFormat="1" applyFont="1" applyBorder="1" applyAlignment="1" applyProtection="1">
      <alignment horizontal="center" vertical="center" wrapText="1"/>
      <protection locked="0"/>
    </xf>
    <xf numFmtId="0" fontId="139" fillId="0" borderId="22" xfId="0" applyFont="1" applyBorder="1" applyAlignment="1">
      <alignment horizontal="center" vertical="center" wrapText="1"/>
    </xf>
    <xf numFmtId="0" fontId="137" fillId="3" borderId="49" xfId="0" applyFont="1" applyFill="1" applyBorder="1" applyAlignment="1">
      <alignment horizontal="justify" vertical="top" wrapText="1"/>
    </xf>
    <xf numFmtId="8" fontId="138" fillId="3" borderId="43" xfId="0" applyNumberFormat="1" applyFont="1" applyFill="1" applyBorder="1" applyAlignment="1">
      <alignment horizontal="right" vertical="top" wrapText="1"/>
    </xf>
    <xf numFmtId="0" fontId="138" fillId="3" borderId="43" xfId="0" applyFont="1" applyFill="1" applyBorder="1" applyAlignment="1">
      <alignment vertical="top"/>
    </xf>
    <xf numFmtId="0" fontId="138" fillId="3" borderId="47" xfId="0" applyFont="1" applyFill="1" applyBorder="1" applyAlignment="1">
      <alignment vertical="top" wrapText="1"/>
    </xf>
    <xf numFmtId="0" fontId="138" fillId="0" borderId="18" xfId="0" applyFont="1" applyBorder="1" applyAlignment="1">
      <alignment horizontal="justify" vertical="top" wrapText="1"/>
    </xf>
    <xf numFmtId="8" fontId="138" fillId="0" borderId="19" xfId="0" applyNumberFormat="1" applyFont="1" applyBorder="1" applyAlignment="1">
      <alignment horizontal="right" vertical="top" wrapText="1"/>
    </xf>
    <xf numFmtId="167" fontId="138" fillId="0" borderId="19" xfId="0" applyNumberFormat="1" applyFont="1" applyBorder="1" applyAlignment="1">
      <alignment vertical="top"/>
    </xf>
    <xf numFmtId="0" fontId="138" fillId="0" borderId="20" xfId="0" applyFont="1" applyBorder="1" applyAlignment="1">
      <alignment vertical="top" wrapText="1"/>
    </xf>
    <xf numFmtId="0" fontId="138" fillId="11" borderId="18" xfId="0" applyFont="1" applyFill="1" applyBorder="1" applyAlignment="1" applyProtection="1">
      <alignment horizontal="left" vertical="top" wrapText="1" indent="1"/>
      <protection locked="0"/>
    </xf>
    <xf numFmtId="8" fontId="138" fillId="11" borderId="19" xfId="0" applyNumberFormat="1" applyFont="1" applyFill="1" applyBorder="1" applyAlignment="1" applyProtection="1">
      <alignment horizontal="right" vertical="top" wrapText="1"/>
      <protection locked="0"/>
    </xf>
    <xf numFmtId="8" fontId="138" fillId="11" borderId="19" xfId="0" applyNumberFormat="1" applyFont="1" applyFill="1" applyBorder="1" applyAlignment="1">
      <alignment horizontal="right" vertical="top" wrapText="1"/>
    </xf>
    <xf numFmtId="167" fontId="138" fillId="11" borderId="19" xfId="0" applyNumberFormat="1" applyFont="1" applyFill="1" applyBorder="1" applyAlignment="1" applyProtection="1">
      <alignment vertical="top"/>
      <protection locked="0"/>
    </xf>
    <xf numFmtId="0" fontId="138" fillId="11" borderId="20" xfId="0" applyFont="1" applyFill="1" applyBorder="1" applyAlignment="1" applyProtection="1">
      <alignment vertical="top" wrapText="1"/>
      <protection locked="0"/>
    </xf>
    <xf numFmtId="0" fontId="138" fillId="9" borderId="18" xfId="0" applyFont="1" applyFill="1" applyBorder="1" applyAlignment="1" applyProtection="1">
      <alignment horizontal="left" vertical="top" wrapText="1" indent="1"/>
      <protection locked="0"/>
    </xf>
    <xf numFmtId="8" fontId="138" fillId="9" borderId="19" xfId="0" applyNumberFormat="1" applyFont="1" applyFill="1" applyBorder="1" applyAlignment="1" applyProtection="1">
      <alignment horizontal="right" vertical="top" wrapText="1"/>
      <protection locked="0"/>
    </xf>
    <xf numFmtId="8" fontId="138" fillId="9" borderId="19" xfId="0" applyNumberFormat="1" applyFont="1" applyFill="1" applyBorder="1" applyAlignment="1">
      <alignment horizontal="right" vertical="top" wrapText="1"/>
    </xf>
    <xf numFmtId="167" fontId="138" fillId="9" borderId="19" xfId="0" applyNumberFormat="1" applyFont="1" applyFill="1" applyBorder="1" applyAlignment="1" applyProtection="1">
      <alignment vertical="top"/>
      <protection locked="0"/>
    </xf>
    <xf numFmtId="0" fontId="138" fillId="9" borderId="20" xfId="0" applyFont="1" applyFill="1" applyBorder="1" applyAlignment="1" applyProtection="1">
      <alignment vertical="top" wrapText="1"/>
      <protection locked="0"/>
    </xf>
    <xf numFmtId="0" fontId="138" fillId="12" borderId="18" xfId="0" applyFont="1" applyFill="1" applyBorder="1" applyAlignment="1" applyProtection="1">
      <alignment horizontal="left" vertical="top" wrapText="1" indent="1"/>
      <protection locked="0"/>
    </xf>
    <xf numFmtId="8" fontId="138" fillId="12" borderId="19" xfId="0" applyNumberFormat="1" applyFont="1" applyFill="1" applyBorder="1" applyAlignment="1" applyProtection="1">
      <alignment horizontal="right" vertical="top" wrapText="1"/>
      <protection locked="0"/>
    </xf>
    <xf numFmtId="8" fontId="138" fillId="12" borderId="19" xfId="0" applyNumberFormat="1" applyFont="1" applyFill="1" applyBorder="1" applyAlignment="1">
      <alignment horizontal="right" vertical="top" wrapText="1"/>
    </xf>
    <xf numFmtId="167" fontId="138" fillId="12" borderId="19" xfId="0" applyNumberFormat="1" applyFont="1" applyFill="1" applyBorder="1" applyAlignment="1" applyProtection="1">
      <alignment vertical="top"/>
      <protection locked="0"/>
    </xf>
    <xf numFmtId="0" fontId="138" fillId="12" borderId="20" xfId="0" applyFont="1" applyFill="1" applyBorder="1" applyAlignment="1" applyProtection="1">
      <alignment vertical="top" wrapText="1"/>
      <protection locked="0"/>
    </xf>
    <xf numFmtId="0" fontId="137" fillId="0" borderId="18" xfId="0" applyFont="1" applyBorder="1" applyAlignment="1">
      <alignment horizontal="right" vertical="top" wrapText="1" indent="1"/>
    </xf>
    <xf numFmtId="8" fontId="137" fillId="0" borderId="19" xfId="0" applyNumberFormat="1" applyFont="1" applyBorder="1" applyAlignment="1">
      <alignment horizontal="right" vertical="top" wrapText="1"/>
    </xf>
    <xf numFmtId="167" fontId="137" fillId="0" borderId="19" xfId="0" applyNumberFormat="1" applyFont="1" applyBorder="1" applyAlignment="1">
      <alignment vertical="top"/>
    </xf>
    <xf numFmtId="0" fontId="137" fillId="0" borderId="20" xfId="0" applyFont="1" applyBorder="1" applyAlignment="1">
      <alignment vertical="top" wrapText="1"/>
    </xf>
    <xf numFmtId="0" fontId="137" fillId="3" borderId="18" xfId="0" applyFont="1" applyFill="1" applyBorder="1" applyAlignment="1">
      <alignment horizontal="justify" vertical="top" wrapText="1"/>
    </xf>
    <xf numFmtId="8" fontId="138" fillId="3" borderId="19" xfId="0" applyNumberFormat="1" applyFont="1" applyFill="1" applyBorder="1" applyAlignment="1">
      <alignment horizontal="right" vertical="top" wrapText="1"/>
    </xf>
    <xf numFmtId="167" fontId="138" fillId="3" borderId="19" xfId="0" applyNumberFormat="1" applyFont="1" applyFill="1" applyBorder="1" applyAlignment="1">
      <alignment vertical="top"/>
    </xf>
    <xf numFmtId="0" fontId="138" fillId="3" borderId="20" xfId="0" applyFont="1" applyFill="1" applyBorder="1" applyAlignment="1">
      <alignment vertical="top" wrapText="1"/>
    </xf>
    <xf numFmtId="0" fontId="138" fillId="0" borderId="18" xfId="0" applyFont="1" applyBorder="1" applyAlignment="1">
      <alignment horizontal="left" vertical="top" wrapText="1"/>
    </xf>
    <xf numFmtId="0" fontId="141" fillId="0" borderId="0" xfId="0" applyFont="1" applyAlignment="1">
      <alignment vertical="top"/>
    </xf>
    <xf numFmtId="0" fontId="137" fillId="5" borderId="18" xfId="0" applyFont="1" applyFill="1" applyBorder="1" applyAlignment="1">
      <alignment horizontal="justify" vertical="top" wrapText="1"/>
    </xf>
    <xf numFmtId="8" fontId="138" fillId="5" borderId="19" xfId="0" applyNumberFormat="1" applyFont="1" applyFill="1" applyBorder="1" applyAlignment="1">
      <alignment horizontal="right" vertical="top" wrapText="1"/>
    </xf>
    <xf numFmtId="167" fontId="138" fillId="5" borderId="19" xfId="0" applyNumberFormat="1" applyFont="1" applyFill="1" applyBorder="1" applyAlignment="1">
      <alignment vertical="top"/>
    </xf>
    <xf numFmtId="0" fontId="137" fillId="0" borderId="31" xfId="0" applyFont="1" applyBorder="1" applyAlignment="1">
      <alignment horizontal="right" vertical="top" wrapText="1" indent="1"/>
    </xf>
    <xf numFmtId="8" fontId="137" fillId="0" borderId="3" xfId="0" applyNumberFormat="1" applyFont="1" applyBorder="1" applyAlignment="1">
      <alignment horizontal="right" vertical="top" wrapText="1"/>
    </xf>
    <xf numFmtId="167" fontId="137" fillId="0" borderId="3" xfId="0" applyNumberFormat="1" applyFont="1" applyBorder="1" applyAlignment="1">
      <alignment vertical="top"/>
    </xf>
    <xf numFmtId="0" fontId="137" fillId="0" borderId="35" xfId="0" applyFont="1" applyBorder="1" applyAlignment="1">
      <alignment vertical="top" wrapText="1"/>
    </xf>
    <xf numFmtId="0" fontId="142" fillId="5" borderId="36" xfId="0" applyFont="1" applyFill="1" applyBorder="1" applyAlignment="1">
      <alignment horizontal="left" vertical="center" wrapText="1"/>
    </xf>
    <xf numFmtId="8" fontId="142" fillId="5" borderId="32" xfId="0" applyNumberFormat="1" applyFont="1" applyFill="1" applyBorder="1" applyAlignment="1">
      <alignment horizontal="right" vertical="center" wrapText="1"/>
    </xf>
    <xf numFmtId="167" fontId="143" fillId="5" borderId="32" xfId="0" applyNumberFormat="1" applyFont="1" applyFill="1" applyBorder="1" applyAlignment="1">
      <alignment vertical="center"/>
    </xf>
    <xf numFmtId="0" fontId="143" fillId="5" borderId="37" xfId="0" applyFont="1" applyFill="1" applyBorder="1" applyAlignment="1">
      <alignment vertical="center" wrapText="1"/>
    </xf>
    <xf numFmtId="0" fontId="144" fillId="0" borderId="0" xfId="0" applyFont="1" applyAlignment="1">
      <alignment vertical="center"/>
    </xf>
    <xf numFmtId="0" fontId="145" fillId="13" borderId="31" xfId="0" applyFont="1" applyFill="1" applyBorder="1" applyAlignment="1">
      <alignment horizontal="right" vertical="top" wrapText="1" indent="1"/>
    </xf>
    <xf numFmtId="8" fontId="145" fillId="13" borderId="3" xfId="0" applyNumberFormat="1" applyFont="1" applyFill="1" applyBorder="1" applyAlignment="1">
      <alignment horizontal="right" vertical="top" wrapText="1"/>
    </xf>
    <xf numFmtId="167" fontId="145" fillId="13" borderId="3" xfId="0" applyNumberFormat="1" applyFont="1" applyFill="1" applyBorder="1" applyAlignment="1">
      <alignment vertical="top"/>
    </xf>
    <xf numFmtId="0" fontId="145" fillId="13" borderId="35" xfId="0" applyFont="1" applyFill="1" applyBorder="1" applyAlignment="1">
      <alignment vertical="top" wrapText="1"/>
    </xf>
    <xf numFmtId="0" fontId="138" fillId="0" borderId="18" xfId="0" applyFont="1" applyBorder="1" applyAlignment="1">
      <alignment horizontal="left" vertical="top" wrapText="1" indent="1"/>
    </xf>
    <xf numFmtId="0" fontId="138" fillId="11" borderId="18" xfId="0" applyFont="1" applyFill="1" applyBorder="1" applyAlignment="1">
      <alignment horizontal="left" vertical="top" wrapText="1" indent="1"/>
    </xf>
    <xf numFmtId="167" fontId="138" fillId="11" borderId="19" xfId="0" applyNumberFormat="1" applyFont="1" applyFill="1" applyBorder="1" applyAlignment="1">
      <alignment vertical="top"/>
    </xf>
    <xf numFmtId="0" fontId="138" fillId="11" borderId="20" xfId="0" applyFont="1" applyFill="1" applyBorder="1" applyAlignment="1">
      <alignment vertical="top" wrapText="1"/>
    </xf>
    <xf numFmtId="0" fontId="138" fillId="12" borderId="18" xfId="0" applyFont="1" applyFill="1" applyBorder="1" applyAlignment="1">
      <alignment horizontal="left" vertical="top" wrapText="1" indent="1"/>
    </xf>
    <xf numFmtId="167" fontId="138" fillId="12" borderId="19" xfId="0" applyNumberFormat="1" applyFont="1" applyFill="1" applyBorder="1" applyAlignment="1">
      <alignment vertical="top"/>
    </xf>
    <xf numFmtId="0" fontId="138" fillId="12" borderId="20" xfId="0" applyFont="1" applyFill="1" applyBorder="1" applyAlignment="1">
      <alignment vertical="top" wrapText="1"/>
    </xf>
    <xf numFmtId="0" fontId="137" fillId="13" borderId="30" xfId="0" applyFont="1" applyFill="1" applyBorder="1" applyAlignment="1">
      <alignment horizontal="left" vertical="top" wrapText="1"/>
    </xf>
    <xf numFmtId="8" fontId="137" fillId="13" borderId="0" xfId="0" applyNumberFormat="1" applyFont="1" applyFill="1" applyAlignment="1">
      <alignment horizontal="right" vertical="top" wrapText="1"/>
    </xf>
    <xf numFmtId="0" fontId="138" fillId="13" borderId="0" xfId="0" applyFont="1" applyFill="1" applyAlignment="1">
      <alignment vertical="top"/>
    </xf>
    <xf numFmtId="0" fontId="138" fillId="13" borderId="2" xfId="0" applyFont="1" applyFill="1" applyBorder="1" applyAlignment="1">
      <alignment vertical="top"/>
    </xf>
    <xf numFmtId="0" fontId="139" fillId="0" borderId="36" xfId="0" applyFont="1" applyBorder="1" applyAlignment="1">
      <alignment horizontal="right" vertical="center" wrapText="1"/>
    </xf>
    <xf numFmtId="8" fontId="139" fillId="0" borderId="32" xfId="0" applyNumberFormat="1" applyFont="1" applyBorder="1" applyAlignment="1">
      <alignment horizontal="right" vertical="center" wrapText="1"/>
    </xf>
    <xf numFmtId="0" fontId="139" fillId="0" borderId="32" xfId="0" applyFont="1" applyBorder="1" applyAlignment="1">
      <alignment vertical="center"/>
    </xf>
    <xf numFmtId="0" fontId="139" fillId="0" borderId="37" xfId="0" applyFont="1" applyBorder="1" applyAlignment="1">
      <alignment vertical="center"/>
    </xf>
    <xf numFmtId="0" fontId="138" fillId="0" borderId="0" xfId="0" applyFont="1" applyAlignment="1">
      <alignment vertical="center"/>
    </xf>
    <xf numFmtId="10" fontId="140" fillId="0" borderId="32" xfId="9" applyNumberFormat="1" applyFont="1" applyBorder="1" applyAlignment="1">
      <alignment horizontal="center" vertical="center" wrapText="1"/>
    </xf>
    <xf numFmtId="0" fontId="137" fillId="3" borderId="43" xfId="0" applyFont="1" applyFill="1" applyBorder="1" applyAlignment="1">
      <alignment horizontal="justify" vertical="top" wrapText="1"/>
    </xf>
    <xf numFmtId="0" fontId="138" fillId="0" borderId="19" xfId="0" applyFont="1" applyBorder="1" applyAlignment="1">
      <alignment horizontal="justify" vertical="top" wrapText="1"/>
    </xf>
    <xf numFmtId="0" fontId="138" fillId="11" borderId="19" xfId="0" applyFont="1" applyFill="1" applyBorder="1" applyAlignment="1" applyProtection="1">
      <alignment horizontal="left" vertical="top" wrapText="1" indent="1"/>
      <protection locked="0"/>
    </xf>
    <xf numFmtId="0" fontId="138" fillId="0" borderId="19" xfId="0" applyFont="1" applyBorder="1" applyAlignment="1" applyProtection="1">
      <alignment horizontal="left" vertical="top" wrapText="1" indent="1"/>
      <protection locked="0"/>
    </xf>
    <xf numFmtId="0" fontId="138" fillId="12" borderId="19" xfId="0" applyFont="1" applyFill="1" applyBorder="1" applyAlignment="1" applyProtection="1">
      <alignment horizontal="left" vertical="top" wrapText="1" indent="1"/>
      <protection locked="0"/>
    </xf>
    <xf numFmtId="0" fontId="137" fillId="0" borderId="19" xfId="0" applyFont="1" applyBorder="1" applyAlignment="1">
      <alignment horizontal="right" vertical="top" wrapText="1" indent="1"/>
    </xf>
    <xf numFmtId="0" fontId="137" fillId="3" borderId="19" xfId="0" applyFont="1" applyFill="1" applyBorder="1" applyAlignment="1">
      <alignment horizontal="justify" vertical="top" wrapText="1"/>
    </xf>
    <xf numFmtId="0" fontId="138" fillId="0" borderId="19" xfId="0" applyFont="1" applyBorder="1" applyAlignment="1">
      <alignment horizontal="left" vertical="top" wrapText="1"/>
    </xf>
    <xf numFmtId="0" fontId="149" fillId="0" borderId="0" xfId="0" applyFont="1"/>
    <xf numFmtId="0" fontId="76" fillId="0" borderId="0" xfId="0" applyFont="1"/>
    <xf numFmtId="0" fontId="58" fillId="6" borderId="19" xfId="0" applyFont="1" applyFill="1" applyBorder="1"/>
    <xf numFmtId="0" fontId="58" fillId="0" borderId="0" xfId="0" applyFont="1"/>
    <xf numFmtId="0" fontId="22" fillId="0" borderId="0" xfId="0" applyFont="1"/>
    <xf numFmtId="0" fontId="58" fillId="0" borderId="0" xfId="0" applyFont="1" applyAlignment="1">
      <alignment vertical="center"/>
    </xf>
    <xf numFmtId="0" fontId="150" fillId="0" borderId="0" xfId="0" applyFont="1"/>
    <xf numFmtId="0" fontId="147" fillId="0" borderId="19" xfId="0" applyFont="1" applyBorder="1" applyAlignment="1">
      <alignment vertical="center"/>
    </xf>
    <xf numFmtId="44" fontId="22" fillId="0" borderId="19" xfId="1" applyFont="1" applyBorder="1" applyAlignment="1">
      <alignment horizontal="right"/>
    </xf>
    <xf numFmtId="44" fontId="24" fillId="0" borderId="19" xfId="1" applyFont="1" applyBorder="1"/>
    <xf numFmtId="44" fontId="24" fillId="0" borderId="3" xfId="1" applyFont="1" applyBorder="1"/>
    <xf numFmtId="44" fontId="22" fillId="0" borderId="3" xfId="1" applyFont="1" applyBorder="1" applyAlignment="1">
      <alignment horizontal="right"/>
    </xf>
    <xf numFmtId="44" fontId="22" fillId="0" borderId="36" xfId="1" applyFont="1" applyBorder="1" applyAlignment="1">
      <alignment horizontal="right"/>
    </xf>
    <xf numFmtId="44" fontId="24" fillId="0" borderId="32" xfId="1" applyFont="1" applyBorder="1"/>
    <xf numFmtId="44" fontId="24" fillId="0" borderId="37" xfId="1" applyFont="1" applyBorder="1"/>
    <xf numFmtId="164" fontId="50" fillId="0" borderId="100" xfId="0" applyNumberFormat="1" applyFont="1" applyBorder="1" applyAlignment="1">
      <alignment horizontal="right" wrapText="1"/>
    </xf>
    <xf numFmtId="0" fontId="50" fillId="5" borderId="19" xfId="0" applyFont="1" applyFill="1" applyBorder="1" applyAlignment="1">
      <alignment horizontal="center"/>
    </xf>
    <xf numFmtId="0" fontId="64" fillId="5" borderId="19" xfId="0" applyFont="1" applyFill="1" applyBorder="1" applyAlignment="1">
      <alignment horizontal="center"/>
    </xf>
    <xf numFmtId="0" fontId="50" fillId="5" borderId="36" xfId="0" applyFont="1" applyFill="1" applyBorder="1" applyAlignment="1">
      <alignment horizontal="center"/>
    </xf>
    <xf numFmtId="0" fontId="64" fillId="5" borderId="32" xfId="0" applyFont="1" applyFill="1" applyBorder="1" applyAlignment="1">
      <alignment horizontal="center"/>
    </xf>
    <xf numFmtId="0" fontId="64" fillId="5" borderId="37" xfId="0" applyFont="1" applyFill="1" applyBorder="1" applyAlignment="1">
      <alignment horizontal="center"/>
    </xf>
    <xf numFmtId="1" fontId="97" fillId="0" borderId="16" xfId="0" applyNumberFormat="1" applyFont="1" applyBorder="1" applyAlignment="1" applyProtection="1">
      <alignment horizontal="center" vertical="center" wrapText="1"/>
      <protection locked="0"/>
    </xf>
    <xf numFmtId="164" fontId="97" fillId="0" borderId="16" xfId="0" applyNumberFormat="1" applyFont="1" applyBorder="1" applyAlignment="1" applyProtection="1">
      <alignment horizontal="right" vertical="center" wrapText="1"/>
      <protection locked="0"/>
    </xf>
    <xf numFmtId="164" fontId="22" fillId="0" borderId="20" xfId="0" applyNumberFormat="1" applyFont="1" applyBorder="1" applyAlignment="1">
      <alignment horizontal="right" vertical="center" wrapText="1"/>
    </xf>
    <xf numFmtId="1" fontId="97" fillId="0" borderId="19" xfId="0" applyNumberFormat="1" applyFont="1" applyBorder="1" applyAlignment="1" applyProtection="1">
      <alignment horizontal="center" vertical="center" wrapText="1"/>
      <protection locked="0"/>
    </xf>
    <xf numFmtId="164" fontId="97" fillId="0" borderId="19" xfId="0" applyNumberFormat="1" applyFont="1" applyBorder="1" applyAlignment="1" applyProtection="1">
      <alignment horizontal="right" vertical="center" wrapText="1"/>
      <protection locked="0"/>
    </xf>
    <xf numFmtId="44" fontId="22" fillId="0" borderId="19" xfId="1" applyFont="1" applyBorder="1" applyAlignment="1" applyProtection="1">
      <alignment horizontal="right"/>
      <protection locked="0"/>
    </xf>
    <xf numFmtId="44" fontId="24" fillId="0" borderId="19" xfId="1" applyFont="1" applyBorder="1" applyProtection="1">
      <protection locked="0"/>
    </xf>
    <xf numFmtId="44" fontId="22" fillId="0" borderId="19" xfId="1" applyFont="1" applyBorder="1" applyProtection="1">
      <protection locked="0"/>
    </xf>
    <xf numFmtId="1" fontId="97" fillId="0" borderId="43" xfId="0" applyNumberFormat="1" applyFont="1" applyBorder="1" applyAlignment="1" applyProtection="1">
      <alignment horizontal="center" vertical="center" wrapText="1"/>
      <protection locked="0"/>
    </xf>
    <xf numFmtId="164" fontId="97" fillId="0" borderId="43" xfId="0" applyNumberFormat="1" applyFont="1" applyBorder="1" applyAlignment="1" applyProtection="1">
      <alignment horizontal="right" vertical="center" wrapText="1"/>
      <protection locked="0"/>
    </xf>
    <xf numFmtId="164" fontId="22" fillId="0" borderId="47" xfId="0" applyNumberFormat="1" applyFont="1" applyBorder="1" applyAlignment="1">
      <alignment horizontal="right" vertical="center" wrapText="1"/>
    </xf>
    <xf numFmtId="44" fontId="22" fillId="0" borderId="43" xfId="1" applyFont="1" applyBorder="1" applyAlignment="1">
      <alignment horizontal="right" vertical="center"/>
    </xf>
    <xf numFmtId="44" fontId="24" fillId="0" borderId="43" xfId="1" applyFont="1" applyBorder="1" applyAlignment="1">
      <alignment vertical="center"/>
    </xf>
    <xf numFmtId="44" fontId="24" fillId="0" borderId="19" xfId="1" applyFont="1" applyBorder="1" applyAlignment="1" applyProtection="1">
      <alignment vertical="center"/>
      <protection locked="0"/>
    </xf>
    <xf numFmtId="44" fontId="24" fillId="0" borderId="19" xfId="1" applyFont="1" applyBorder="1" applyAlignment="1">
      <alignment vertical="center"/>
    </xf>
    <xf numFmtId="44" fontId="22" fillId="0" borderId="19" xfId="1" applyFont="1" applyBorder="1" applyAlignment="1" applyProtection="1">
      <alignment vertical="center"/>
      <protection locked="0"/>
    </xf>
    <xf numFmtId="0" fontId="58" fillId="6" borderId="19" xfId="0" applyFont="1" applyFill="1" applyBorder="1" applyAlignment="1">
      <alignment horizontal="center" vertical="center" wrapText="1"/>
    </xf>
    <xf numFmtId="8" fontId="22" fillId="0" borderId="19" xfId="1" applyNumberFormat="1" applyFont="1" applyBorder="1" applyAlignment="1" applyProtection="1">
      <alignment horizontal="right"/>
      <protection locked="0"/>
    </xf>
    <xf numFmtId="8" fontId="22" fillId="0" borderId="19" xfId="1" applyNumberFormat="1" applyFont="1" applyBorder="1" applyAlignment="1" applyProtection="1">
      <alignment horizontal="right" vertical="center"/>
      <protection locked="0"/>
    </xf>
    <xf numFmtId="164" fontId="50" fillId="5" borderId="37" xfId="0" applyNumberFormat="1" applyFont="1" applyFill="1" applyBorder="1" applyAlignment="1">
      <alignment horizontal="right" wrapText="1"/>
    </xf>
    <xf numFmtId="164" fontId="126" fillId="0" borderId="1" xfId="0" applyNumberFormat="1" applyFont="1" applyBorder="1"/>
    <xf numFmtId="164" fontId="151" fillId="0" borderId="20" xfId="0" applyNumberFormat="1" applyFont="1" applyBorder="1" applyAlignment="1">
      <alignment horizontal="right" vertical="center" wrapText="1"/>
    </xf>
    <xf numFmtId="8" fontId="151" fillId="0" borderId="19" xfId="1" applyNumberFormat="1" applyFont="1" applyBorder="1" applyAlignment="1" applyProtection="1">
      <alignment horizontal="right"/>
      <protection locked="0"/>
    </xf>
    <xf numFmtId="44" fontId="151" fillId="0" borderId="19" xfId="1" applyFont="1" applyBorder="1"/>
    <xf numFmtId="1" fontId="152" fillId="0" borderId="19" xfId="0" applyNumberFormat="1" applyFont="1" applyBorder="1" applyAlignment="1" applyProtection="1">
      <alignment horizontal="center" vertical="center" wrapText="1"/>
      <protection locked="0"/>
    </xf>
    <xf numFmtId="164" fontId="152" fillId="0" borderId="19" xfId="0" applyNumberFormat="1" applyFont="1" applyBorder="1" applyAlignment="1" applyProtection="1">
      <alignment horizontal="right" vertical="center" wrapText="1"/>
      <protection locked="0"/>
    </xf>
    <xf numFmtId="8" fontId="97" fillId="0" borderId="43" xfId="1" applyNumberFormat="1" applyFont="1" applyBorder="1" applyAlignment="1" applyProtection="1">
      <alignment horizontal="right" vertical="center" wrapText="1"/>
      <protection locked="0"/>
    </xf>
    <xf numFmtId="8" fontId="22" fillId="0" borderId="47" xfId="0" applyNumberFormat="1" applyFont="1" applyBorder="1" applyAlignment="1">
      <alignment horizontal="right" vertical="center" wrapText="1"/>
    </xf>
    <xf numFmtId="8" fontId="24" fillId="0" borderId="0" xfId="0" applyNumberFormat="1" applyFont="1" applyAlignment="1">
      <alignment vertical="center"/>
    </xf>
    <xf numFmtId="8" fontId="24" fillId="0" borderId="19" xfId="1" applyNumberFormat="1" applyFont="1" applyBorder="1" applyAlignment="1">
      <alignment vertical="center"/>
    </xf>
    <xf numFmtId="8" fontId="22" fillId="0" borderId="20" xfId="0" applyNumberFormat="1" applyFont="1" applyBorder="1" applyAlignment="1">
      <alignment horizontal="right" vertical="center" wrapText="1"/>
    </xf>
    <xf numFmtId="8" fontId="97" fillId="0" borderId="19" xfId="0" applyNumberFormat="1" applyFont="1" applyBorder="1" applyAlignment="1" applyProtection="1">
      <alignment horizontal="right" vertical="center" wrapText="1"/>
      <protection locked="0"/>
    </xf>
    <xf numFmtId="8" fontId="24" fillId="0" borderId="0" xfId="0" applyNumberFormat="1" applyFont="1"/>
    <xf numFmtId="8" fontId="24" fillId="0" borderId="19" xfId="1" applyNumberFormat="1" applyFont="1" applyBorder="1"/>
    <xf numFmtId="38" fontId="97" fillId="0" borderId="19" xfId="0" applyNumberFormat="1" applyFont="1" applyBorder="1" applyAlignment="1" applyProtection="1">
      <alignment horizontal="center" vertical="center" wrapText="1"/>
      <protection locked="0"/>
    </xf>
    <xf numFmtId="1" fontId="152" fillId="5" borderId="32" xfId="0" applyNumberFormat="1" applyFont="1" applyFill="1" applyBorder="1" applyAlignment="1">
      <alignment horizontal="center" vertical="top" wrapText="1"/>
    </xf>
    <xf numFmtId="164" fontId="152" fillId="5" borderId="32" xfId="0" applyNumberFormat="1" applyFont="1" applyFill="1" applyBorder="1" applyAlignment="1">
      <alignment horizontal="right" vertical="top" wrapText="1"/>
    </xf>
    <xf numFmtId="164" fontId="151" fillId="5" borderId="37" xfId="0" applyNumberFormat="1" applyFont="1" applyFill="1" applyBorder="1" applyAlignment="1">
      <alignment horizontal="right" vertical="top" wrapText="1"/>
    </xf>
    <xf numFmtId="1" fontId="152" fillId="0" borderId="43" xfId="0" applyNumberFormat="1" applyFont="1" applyBorder="1" applyAlignment="1" applyProtection="1">
      <alignment horizontal="center" vertical="center" wrapText="1"/>
      <protection locked="0"/>
    </xf>
    <xf numFmtId="164" fontId="152" fillId="0" borderId="43" xfId="0" applyNumberFormat="1" applyFont="1" applyBorder="1" applyAlignment="1" applyProtection="1">
      <alignment horizontal="right" vertical="center" wrapText="1"/>
      <protection locked="0"/>
    </xf>
    <xf numFmtId="164" fontId="151" fillId="0" borderId="47" xfId="0" applyNumberFormat="1" applyFont="1" applyBorder="1" applyAlignment="1">
      <alignment horizontal="right" vertical="center" wrapText="1"/>
    </xf>
    <xf numFmtId="44" fontId="151" fillId="0" borderId="43" xfId="1" applyFont="1" applyBorder="1" applyAlignment="1">
      <alignment horizontal="right" vertical="center"/>
    </xf>
    <xf numFmtId="44" fontId="151" fillId="0" borderId="43" xfId="1" applyFont="1" applyBorder="1" applyAlignment="1">
      <alignment vertical="center"/>
    </xf>
    <xf numFmtId="8" fontId="151" fillId="0" borderId="19" xfId="1" applyNumberFormat="1" applyFont="1" applyBorder="1" applyAlignment="1" applyProtection="1">
      <alignment horizontal="right" vertical="center"/>
      <protection locked="0"/>
    </xf>
    <xf numFmtId="8" fontId="151" fillId="0" borderId="19" xfId="1" applyNumberFormat="1" applyFont="1" applyBorder="1" applyAlignment="1" applyProtection="1">
      <alignment vertical="center"/>
      <protection locked="0"/>
    </xf>
    <xf numFmtId="44" fontId="151" fillId="0" borderId="19" xfId="1" applyFont="1" applyBorder="1" applyAlignment="1">
      <alignment vertical="center"/>
    </xf>
    <xf numFmtId="0" fontId="58" fillId="6" borderId="46" xfId="0" applyFont="1" applyFill="1" applyBorder="1" applyAlignment="1">
      <alignment horizontal="center" vertical="center" wrapText="1"/>
    </xf>
    <xf numFmtId="0" fontId="34" fillId="6" borderId="19" xfId="0" applyFont="1" applyFill="1" applyBorder="1" applyAlignment="1">
      <alignment horizontal="center" vertical="center"/>
    </xf>
    <xf numFmtId="44" fontId="34" fillId="6" borderId="19" xfId="0" applyNumberFormat="1" applyFont="1" applyFill="1" applyBorder="1"/>
    <xf numFmtId="44" fontId="17" fillId="0" borderId="5" xfId="1" applyFont="1" applyBorder="1" applyAlignment="1" applyProtection="1">
      <alignment horizontal="center" wrapText="1"/>
    </xf>
    <xf numFmtId="44" fontId="17" fillId="0" borderId="42" xfId="1" applyFont="1" applyBorder="1" applyAlignment="1">
      <alignment horizontal="center" wrapText="1"/>
    </xf>
    <xf numFmtId="44" fontId="17" fillId="0" borderId="5" xfId="1" applyFont="1" applyBorder="1" applyAlignment="1">
      <alignment horizontal="center" wrapText="1"/>
    </xf>
    <xf numFmtId="0" fontId="154" fillId="0" borderId="0" xfId="0" applyFont="1" applyAlignment="1">
      <alignment vertical="top"/>
    </xf>
    <xf numFmtId="0" fontId="154" fillId="0" borderId="0" xfId="0" applyFont="1" applyAlignment="1">
      <alignment vertical="center"/>
    </xf>
    <xf numFmtId="0" fontId="137" fillId="0" borderId="0" xfId="0" applyFont="1" applyAlignment="1">
      <alignment horizontal="right" vertical="top"/>
    </xf>
    <xf numFmtId="0" fontId="138" fillId="0" borderId="5" xfId="0" applyFont="1" applyBorder="1" applyAlignment="1">
      <alignment vertical="top"/>
    </xf>
    <xf numFmtId="0" fontId="156" fillId="0" borderId="8" xfId="0" applyFont="1" applyBorder="1" applyAlignment="1">
      <alignment horizontal="center" vertical="top"/>
    </xf>
    <xf numFmtId="0" fontId="156" fillId="0" borderId="0" xfId="0" applyFont="1" applyAlignment="1">
      <alignment horizontal="center" vertical="top"/>
    </xf>
    <xf numFmtId="0" fontId="137" fillId="0" borderId="18" xfId="0" applyFont="1" applyBorder="1" applyAlignment="1">
      <alignment horizontal="justify" vertical="top" wrapText="1"/>
    </xf>
    <xf numFmtId="0" fontId="137" fillId="5" borderId="0" xfId="0" applyFont="1" applyFill="1" applyAlignment="1" applyProtection="1">
      <alignment horizontal="center" vertical="top"/>
      <protection locked="0"/>
    </xf>
    <xf numFmtId="0" fontId="137" fillId="0" borderId="0" xfId="0" applyFont="1" applyAlignment="1">
      <alignment horizontal="right" vertical="top" wrapText="1"/>
    </xf>
    <xf numFmtId="0" fontId="157" fillId="11" borderId="20" xfId="0" applyFont="1" applyFill="1" applyBorder="1" applyAlignment="1" applyProtection="1">
      <alignment vertical="top" wrapText="1"/>
      <protection locked="0"/>
    </xf>
    <xf numFmtId="0" fontId="157" fillId="5" borderId="20" xfId="0" applyFont="1" applyFill="1" applyBorder="1" applyAlignment="1">
      <alignment vertical="top" wrapText="1"/>
    </xf>
    <xf numFmtId="0" fontId="91" fillId="6" borderId="98" xfId="0" applyFont="1" applyFill="1" applyBorder="1" applyAlignment="1" applyProtection="1">
      <alignment vertical="center"/>
      <protection locked="0"/>
    </xf>
    <xf numFmtId="0" fontId="35" fillId="0" borderId="101" xfId="0" applyFont="1" applyBorder="1" applyAlignment="1">
      <alignment horizontal="center" vertical="center"/>
    </xf>
    <xf numFmtId="0" fontId="25" fillId="10" borderId="30" xfId="0" applyFont="1" applyFill="1" applyBorder="1" applyAlignment="1">
      <alignment horizontal="center" vertical="center" wrapText="1"/>
    </xf>
    <xf numFmtId="176" fontId="57" fillId="0" borderId="42" xfId="0" applyNumberFormat="1" applyFont="1" applyBorder="1" applyAlignment="1">
      <alignment vertical="center"/>
    </xf>
    <xf numFmtId="40" fontId="34" fillId="0" borderId="28" xfId="0" applyNumberFormat="1" applyFont="1" applyBorder="1" applyAlignment="1">
      <alignment vertical="center"/>
    </xf>
    <xf numFmtId="0" fontId="25" fillId="0" borderId="0" xfId="0" applyFont="1" applyAlignment="1">
      <alignment vertical="center"/>
    </xf>
    <xf numFmtId="175" fontId="72" fillId="3" borderId="43" xfId="0" applyNumberFormat="1" applyFont="1" applyFill="1" applyBorder="1" applyAlignment="1" applyProtection="1">
      <alignment vertical="center"/>
      <protection locked="0"/>
    </xf>
    <xf numFmtId="172" fontId="72" fillId="3" borderId="43" xfId="0" applyNumberFormat="1" applyFont="1" applyFill="1" applyBorder="1" applyAlignment="1" applyProtection="1">
      <alignment vertical="center"/>
      <protection locked="0"/>
    </xf>
    <xf numFmtId="176" fontId="72" fillId="3" borderId="0" xfId="0" applyNumberFormat="1" applyFont="1" applyFill="1" applyAlignment="1">
      <alignment horizontal="center" vertical="center"/>
    </xf>
    <xf numFmtId="0" fontId="23" fillId="0" borderId="0" xfId="0" applyFont="1" applyAlignment="1">
      <alignment vertical="center"/>
    </xf>
    <xf numFmtId="0" fontId="8" fillId="5" borderId="0" xfId="0" applyFont="1" applyFill="1" applyAlignment="1">
      <alignment vertical="center"/>
    </xf>
    <xf numFmtId="0" fontId="34" fillId="0" borderId="0" xfId="0" applyFont="1" applyAlignment="1">
      <alignment horizontal="right" vertical="center"/>
    </xf>
    <xf numFmtId="0" fontId="26" fillId="0" borderId="0" xfId="0" applyFont="1" applyAlignment="1">
      <alignment vertical="center"/>
    </xf>
    <xf numFmtId="0" fontId="122" fillId="5" borderId="0" xfId="0" applyFont="1" applyFill="1" applyAlignment="1">
      <alignment horizontal="center" vertical="center"/>
    </xf>
    <xf numFmtId="0" fontId="20" fillId="0" borderId="0" xfId="0" applyFont="1" applyAlignment="1">
      <alignment vertical="center"/>
    </xf>
    <xf numFmtId="176" fontId="20" fillId="0" borderId="0" xfId="0" applyNumberFormat="1" applyFont="1" applyAlignment="1">
      <alignment vertical="center"/>
    </xf>
    <xf numFmtId="0" fontId="129" fillId="0" borderId="0" xfId="0" applyFont="1" applyAlignment="1">
      <alignment vertical="center"/>
    </xf>
    <xf numFmtId="0" fontId="46" fillId="0" borderId="0" xfId="0" applyFont="1" applyAlignment="1">
      <alignment horizontal="center" vertical="center"/>
    </xf>
    <xf numFmtId="0" fontId="96" fillId="0" borderId="0" xfId="0" applyFont="1" applyAlignment="1">
      <alignment vertical="center"/>
    </xf>
    <xf numFmtId="0" fontId="11" fillId="5" borderId="0" xfId="0" applyFont="1" applyFill="1" applyAlignment="1">
      <alignment vertical="center" wrapText="1"/>
    </xf>
    <xf numFmtId="0" fontId="52" fillId="0" borderId="0" xfId="0" applyFont="1" applyAlignment="1">
      <alignment horizontal="right" vertical="center"/>
    </xf>
    <xf numFmtId="0" fontId="52" fillId="0" borderId="0" xfId="0" applyFont="1" applyAlignment="1">
      <alignment horizontal="center" vertical="center"/>
    </xf>
    <xf numFmtId="0" fontId="57" fillId="0" borderId="30" xfId="0" applyFont="1" applyBorder="1" applyAlignment="1">
      <alignment vertical="center"/>
    </xf>
    <xf numFmtId="0" fontId="34" fillId="0" borderId="2" xfId="0" applyFont="1" applyBorder="1" applyAlignment="1">
      <alignment vertical="center"/>
    </xf>
    <xf numFmtId="0" fontId="25" fillId="0" borderId="0" xfId="0" applyFont="1" applyAlignment="1">
      <alignment horizontal="center" vertical="center" wrapText="1"/>
    </xf>
    <xf numFmtId="0" fontId="57" fillId="2" borderId="18" xfId="0" applyFont="1" applyFill="1" applyBorder="1" applyAlignment="1">
      <alignment horizontal="center" vertical="center"/>
    </xf>
    <xf numFmtId="9" fontId="34" fillId="2" borderId="19" xfId="0" applyNumberFormat="1" applyFont="1" applyFill="1" applyBorder="1" applyAlignment="1">
      <alignment horizontal="center" vertical="center"/>
    </xf>
    <xf numFmtId="175" fontId="67" fillId="10" borderId="19" xfId="0" applyNumberFormat="1" applyFont="1" applyFill="1" applyBorder="1" applyAlignment="1">
      <alignment horizontal="center" vertical="center"/>
    </xf>
    <xf numFmtId="175" fontId="67" fillId="2" borderId="20" xfId="0" applyNumberFormat="1" applyFont="1" applyFill="1" applyBorder="1" applyAlignment="1">
      <alignment horizontal="center" vertical="center"/>
    </xf>
    <xf numFmtId="176" fontId="67" fillId="14" borderId="0" xfId="0" applyNumberFormat="1" applyFont="1" applyFill="1" applyAlignment="1">
      <alignment horizontal="center" vertical="center"/>
    </xf>
    <xf numFmtId="0" fontId="31" fillId="0" borderId="0" xfId="0" applyFont="1" applyAlignment="1">
      <alignment horizontal="center" vertical="center"/>
    </xf>
    <xf numFmtId="0" fontId="31" fillId="5" borderId="0" xfId="0" applyFont="1" applyFill="1" applyAlignment="1">
      <alignment horizontal="center" vertical="center"/>
    </xf>
    <xf numFmtId="9" fontId="52" fillId="7" borderId="18" xfId="0" applyNumberFormat="1" applyFont="1" applyFill="1" applyBorder="1" applyAlignment="1">
      <alignment horizontal="center" vertical="center"/>
    </xf>
    <xf numFmtId="9" fontId="52" fillId="7" borderId="19" xfId="0" applyNumberFormat="1" applyFont="1" applyFill="1" applyBorder="1" applyAlignment="1">
      <alignment horizontal="center" vertical="center"/>
    </xf>
    <xf numFmtId="0" fontId="52" fillId="7" borderId="46" xfId="0" applyFont="1" applyFill="1" applyBorder="1" applyAlignment="1">
      <alignment horizontal="center" vertical="center"/>
    </xf>
    <xf numFmtId="176" fontId="52" fillId="0" borderId="19" xfId="0" applyNumberFormat="1" applyFont="1" applyBorder="1" applyAlignment="1" applyProtection="1">
      <alignment horizontal="center" vertical="center"/>
      <protection locked="0"/>
    </xf>
    <xf numFmtId="0" fontId="158" fillId="0" borderId="0" xfId="0" applyFont="1" applyAlignment="1">
      <alignment vertical="center"/>
    </xf>
    <xf numFmtId="0" fontId="115" fillId="0" borderId="63" xfId="0" applyFont="1" applyBorder="1" applyAlignment="1" applyProtection="1">
      <alignment horizontal="right" vertical="center"/>
      <protection locked="0"/>
    </xf>
    <xf numFmtId="0" fontId="63" fillId="0" borderId="63" xfId="0" applyFont="1" applyBorder="1" applyAlignment="1" applyProtection="1">
      <alignment vertical="center"/>
      <protection locked="0"/>
    </xf>
    <xf numFmtId="0" fontId="63" fillId="0" borderId="0" xfId="0" applyFont="1" applyAlignment="1">
      <alignment vertical="center"/>
    </xf>
    <xf numFmtId="169" fontId="57" fillId="0" borderId="30" xfId="0" applyNumberFormat="1" applyFont="1" applyBorder="1" applyAlignment="1">
      <alignment vertical="center"/>
    </xf>
    <xf numFmtId="176" fontId="96" fillId="0" borderId="0" xfId="0" applyNumberFormat="1" applyFont="1" applyAlignment="1">
      <alignment vertical="center"/>
    </xf>
    <xf numFmtId="0" fontId="22" fillId="0" borderId="26" xfId="0" applyFont="1" applyBorder="1" applyAlignment="1" applyProtection="1">
      <alignment vertical="center" wrapText="1"/>
      <protection locked="0"/>
    </xf>
    <xf numFmtId="0" fontId="159" fillId="0" borderId="0" xfId="0" applyFont="1" applyAlignment="1">
      <alignment vertical="center"/>
    </xf>
    <xf numFmtId="0" fontId="22" fillId="0" borderId="38" xfId="0" applyFont="1" applyBorder="1" applyAlignment="1" applyProtection="1">
      <alignment vertical="center" wrapText="1"/>
      <protection locked="0"/>
    </xf>
    <xf numFmtId="169" fontId="57" fillId="2" borderId="36" xfId="0" applyNumberFormat="1" applyFont="1" applyFill="1" applyBorder="1" applyAlignment="1" applyProtection="1">
      <alignment vertical="center"/>
      <protection locked="0"/>
    </xf>
    <xf numFmtId="164" fontId="52" fillId="2" borderId="32" xfId="0" applyNumberFormat="1" applyFont="1" applyFill="1" applyBorder="1" applyAlignment="1">
      <alignment vertical="center"/>
    </xf>
    <xf numFmtId="164" fontId="52" fillId="2" borderId="37" xfId="0" applyNumberFormat="1" applyFont="1" applyFill="1" applyBorder="1" applyAlignment="1">
      <alignment vertical="center"/>
    </xf>
    <xf numFmtId="175" fontId="72" fillId="14" borderId="0" xfId="9" applyNumberFormat="1" applyFont="1" applyFill="1" applyAlignment="1" applyProtection="1">
      <alignment vertical="center"/>
      <protection locked="0"/>
    </xf>
    <xf numFmtId="165" fontId="24" fillId="0" borderId="0" xfId="0" applyNumberFormat="1" applyFont="1" applyAlignment="1">
      <alignment vertical="center"/>
    </xf>
    <xf numFmtId="165" fontId="8" fillId="5" borderId="0" xfId="0" applyNumberFormat="1" applyFont="1" applyFill="1" applyAlignment="1">
      <alignment vertical="center"/>
    </xf>
    <xf numFmtId="169" fontId="61" fillId="0" borderId="30" xfId="0" applyNumberFormat="1" applyFont="1" applyBorder="1" applyAlignment="1">
      <alignment horizontal="center" vertical="center" wrapText="1"/>
    </xf>
    <xf numFmtId="0" fontId="123" fillId="5" borderId="0" xfId="0" applyFont="1" applyFill="1" applyAlignment="1">
      <alignment horizontal="left" vertical="center" wrapText="1"/>
    </xf>
    <xf numFmtId="169" fontId="62" fillId="0" borderId="30" xfId="0" applyNumberFormat="1" applyFont="1" applyBorder="1" applyAlignment="1">
      <alignment vertical="center"/>
    </xf>
    <xf numFmtId="0" fontId="28" fillId="0" borderId="0" xfId="0" applyFont="1" applyAlignment="1">
      <alignment vertical="center"/>
    </xf>
    <xf numFmtId="165" fontId="31" fillId="0" borderId="0" xfId="0" applyNumberFormat="1" applyFont="1" applyAlignment="1">
      <alignment horizontal="center" vertical="center"/>
    </xf>
    <xf numFmtId="165" fontId="14" fillId="5" borderId="0" xfId="0" applyNumberFormat="1" applyFont="1" applyFill="1" applyAlignment="1">
      <alignment vertical="center"/>
    </xf>
    <xf numFmtId="0" fontId="22" fillId="0" borderId="16" xfId="0" applyFont="1" applyBorder="1" applyAlignment="1" applyProtection="1">
      <alignment horizontal="center" vertical="center" wrapText="1"/>
      <protection locked="0"/>
    </xf>
    <xf numFmtId="164" fontId="22" fillId="0" borderId="16" xfId="0" applyNumberFormat="1" applyFont="1" applyBorder="1" applyAlignment="1" applyProtection="1">
      <alignment horizontal="right" vertical="center" wrapText="1"/>
      <protection locked="0"/>
    </xf>
    <xf numFmtId="0" fontId="22" fillId="0" borderId="43" xfId="0" applyFont="1" applyBorder="1" applyAlignment="1" applyProtection="1">
      <alignment horizontal="center" vertical="center" wrapText="1"/>
      <protection locked="0"/>
    </xf>
    <xf numFmtId="164" fontId="22" fillId="0" borderId="43" xfId="0" applyNumberFormat="1" applyFont="1" applyBorder="1" applyAlignment="1" applyProtection="1">
      <alignment horizontal="right" vertical="center" wrapText="1"/>
      <protection locked="0"/>
    </xf>
    <xf numFmtId="0" fontId="15" fillId="3" borderId="22" xfId="0" applyFont="1" applyFill="1" applyBorder="1" applyAlignment="1">
      <alignment horizontal="center" vertical="center" wrapText="1"/>
    </xf>
    <xf numFmtId="164" fontId="32" fillId="3" borderId="22" xfId="0" applyNumberFormat="1" applyFont="1" applyFill="1" applyBorder="1" applyAlignment="1">
      <alignment horizontal="right" vertical="center" wrapText="1"/>
    </xf>
    <xf numFmtId="164" fontId="22" fillId="3" borderId="23" xfId="0" applyNumberFormat="1" applyFont="1" applyFill="1" applyBorder="1" applyAlignment="1">
      <alignment vertical="center" wrapText="1"/>
    </xf>
    <xf numFmtId="169" fontId="72" fillId="3" borderId="18" xfId="0" applyNumberFormat="1" applyFont="1" applyFill="1" applyBorder="1" applyAlignment="1" applyProtection="1">
      <alignment vertical="center"/>
      <protection locked="0"/>
    </xf>
    <xf numFmtId="164" fontId="52" fillId="3" borderId="19" xfId="0" applyNumberFormat="1" applyFont="1" applyFill="1" applyBorder="1" applyAlignment="1">
      <alignment vertical="center"/>
    </xf>
    <xf numFmtId="164" fontId="52" fillId="3" borderId="20" xfId="0" applyNumberFormat="1" applyFont="1" applyFill="1" applyBorder="1" applyAlignment="1">
      <alignment vertical="center"/>
    </xf>
    <xf numFmtId="175" fontId="72" fillId="14" borderId="42" xfId="9" applyNumberFormat="1" applyFont="1" applyFill="1" applyBorder="1" applyAlignment="1" applyProtection="1">
      <alignment vertical="center"/>
    </xf>
    <xf numFmtId="0" fontId="160" fillId="3" borderId="46" xfId="0" applyFont="1" applyFill="1" applyBorder="1" applyAlignment="1">
      <alignment vertical="center" wrapText="1"/>
    </xf>
    <xf numFmtId="164" fontId="22" fillId="0" borderId="47" xfId="0" applyNumberFormat="1" applyFont="1" applyBorder="1" applyAlignment="1">
      <alignment vertical="center" wrapText="1"/>
    </xf>
    <xf numFmtId="169" fontId="57" fillId="3" borderId="31" xfId="0" applyNumberFormat="1" applyFont="1" applyFill="1" applyBorder="1" applyAlignment="1" applyProtection="1">
      <alignment vertical="center"/>
      <protection locked="0"/>
    </xf>
    <xf numFmtId="164" fontId="58" fillId="3" borderId="3" xfId="0" applyNumberFormat="1" applyFont="1" applyFill="1" applyBorder="1" applyAlignment="1">
      <alignment vertical="center"/>
    </xf>
    <xf numFmtId="164" fontId="58" fillId="3" borderId="7" xfId="0" applyNumberFormat="1" applyFont="1" applyFill="1" applyBorder="1" applyAlignment="1">
      <alignment vertical="center"/>
    </xf>
    <xf numFmtId="175" fontId="57" fillId="14" borderId="19" xfId="9" applyNumberFormat="1" applyFont="1" applyFill="1" applyBorder="1" applyAlignment="1" applyProtection="1">
      <alignment vertical="center"/>
      <protection locked="0"/>
    </xf>
    <xf numFmtId="164" fontId="46" fillId="0" borderId="1" xfId="0" applyNumberFormat="1" applyFont="1" applyBorder="1" applyAlignment="1">
      <alignment vertical="center"/>
    </xf>
    <xf numFmtId="169" fontId="72" fillId="2" borderId="36" xfId="0" applyNumberFormat="1" applyFont="1" applyFill="1" applyBorder="1" applyAlignment="1" applyProtection="1">
      <alignment vertical="center"/>
      <protection locked="0"/>
    </xf>
    <xf numFmtId="176" fontId="72" fillId="0" borderId="0" xfId="0" applyNumberFormat="1" applyFont="1" applyAlignment="1">
      <alignment vertical="center"/>
    </xf>
    <xf numFmtId="175" fontId="34" fillId="0" borderId="0" xfId="0" applyNumberFormat="1" applyFont="1" applyAlignment="1" applyProtection="1">
      <alignment vertical="center"/>
      <protection locked="0"/>
    </xf>
    <xf numFmtId="0" fontId="160" fillId="2" borderId="46" xfId="0" applyFont="1" applyFill="1" applyBorder="1" applyAlignment="1">
      <alignment vertical="center" wrapText="1"/>
    </xf>
    <xf numFmtId="169" fontId="57" fillId="0" borderId="33" xfId="0" applyNumberFormat="1" applyFont="1" applyBorder="1" applyAlignment="1">
      <alignment vertical="center"/>
    </xf>
    <xf numFmtId="164" fontId="34" fillId="0" borderId="8" xfId="0" applyNumberFormat="1" applyFont="1" applyBorder="1" applyAlignment="1">
      <alignment vertical="center"/>
    </xf>
    <xf numFmtId="164" fontId="34" fillId="0" borderId="34" xfId="0" applyNumberFormat="1" applyFont="1" applyBorder="1" applyAlignment="1">
      <alignment vertical="center"/>
    </xf>
    <xf numFmtId="0" fontId="34" fillId="0" borderId="62" xfId="0" applyFont="1" applyBorder="1" applyAlignment="1" applyProtection="1">
      <alignment horizontal="right" vertical="center"/>
      <protection locked="0"/>
    </xf>
    <xf numFmtId="169" fontId="114" fillId="0" borderId="26" xfId="0" applyNumberFormat="1" applyFont="1" applyBorder="1" applyAlignment="1">
      <alignment vertical="center"/>
    </xf>
    <xf numFmtId="164" fontId="98" fillId="0" borderId="48" xfId="0" applyNumberFormat="1" applyFont="1" applyBorder="1" applyAlignment="1">
      <alignment vertical="center"/>
    </xf>
    <xf numFmtId="164" fontId="98" fillId="0" borderId="19" xfId="0" applyNumberFormat="1" applyFont="1" applyBorder="1" applyAlignment="1">
      <alignment vertical="center"/>
    </xf>
    <xf numFmtId="164" fontId="98" fillId="0" borderId="20" xfId="0" applyNumberFormat="1" applyFont="1" applyBorder="1" applyAlignment="1">
      <alignment vertical="center"/>
    </xf>
    <xf numFmtId="176" fontId="114" fillId="0" borderId="26" xfId="0" applyNumberFormat="1" applyFont="1" applyBorder="1" applyAlignment="1">
      <alignment vertical="center"/>
    </xf>
    <xf numFmtId="0" fontId="96" fillId="2" borderId="76" xfId="0" applyFont="1" applyFill="1" applyBorder="1" applyAlignment="1">
      <alignment vertical="center"/>
    </xf>
    <xf numFmtId="0" fontId="47" fillId="3" borderId="19" xfId="0" applyFont="1" applyFill="1" applyBorder="1" applyAlignment="1">
      <alignment horizontal="center" vertical="center" wrapText="1"/>
    </xf>
    <xf numFmtId="164" fontId="32" fillId="3" borderId="19" xfId="0" applyNumberFormat="1" applyFont="1" applyFill="1" applyBorder="1" applyAlignment="1">
      <alignment horizontal="right" vertical="center" wrapText="1"/>
    </xf>
    <xf numFmtId="164" fontId="15" fillId="3" borderId="20" xfId="0" applyNumberFormat="1" applyFont="1" applyFill="1" applyBorder="1" applyAlignment="1">
      <alignment vertical="center" wrapText="1"/>
    </xf>
    <xf numFmtId="169" fontId="72" fillId="5" borderId="18" xfId="0" applyNumberFormat="1" applyFont="1" applyFill="1" applyBorder="1" applyAlignment="1" applyProtection="1">
      <alignment vertical="center"/>
      <protection locked="0"/>
    </xf>
    <xf numFmtId="164" fontId="52" fillId="5" borderId="19" xfId="0" applyNumberFormat="1" applyFont="1" applyFill="1" applyBorder="1" applyAlignment="1">
      <alignment vertical="center"/>
    </xf>
    <xf numFmtId="164" fontId="52" fillId="5" borderId="20" xfId="0" applyNumberFormat="1" applyFont="1" applyFill="1" applyBorder="1" applyAlignment="1">
      <alignment vertical="center"/>
    </xf>
    <xf numFmtId="175" fontId="72" fillId="8" borderId="42" xfId="9" applyNumberFormat="1" applyFont="1" applyFill="1" applyBorder="1" applyAlignment="1" applyProtection="1">
      <alignment vertical="center"/>
    </xf>
    <xf numFmtId="0" fontId="96" fillId="3" borderId="46" xfId="0" applyFont="1" applyFill="1" applyBorder="1" applyAlignment="1">
      <alignment vertical="center"/>
    </xf>
    <xf numFmtId="0" fontId="24" fillId="0" borderId="63" xfId="0" applyFont="1" applyBorder="1" applyAlignment="1" applyProtection="1">
      <alignment vertical="center"/>
      <protection locked="0"/>
    </xf>
    <xf numFmtId="164" fontId="34" fillId="0" borderId="0" xfId="0" applyNumberFormat="1" applyFont="1" applyAlignment="1">
      <alignment vertical="center"/>
    </xf>
    <xf numFmtId="164" fontId="34" fillId="0" borderId="2" xfId="0" applyNumberFormat="1" applyFont="1" applyBorder="1" applyAlignment="1">
      <alignment vertical="center"/>
    </xf>
    <xf numFmtId="0" fontId="66" fillId="3" borderId="22" xfId="0" applyFont="1" applyFill="1" applyBorder="1" applyAlignment="1">
      <alignment horizontal="center" vertical="center" wrapText="1"/>
    </xf>
    <xf numFmtId="0" fontId="64" fillId="0" borderId="0" xfId="0" applyFont="1" applyAlignment="1">
      <alignment vertical="center"/>
    </xf>
    <xf numFmtId="164" fontId="122" fillId="5" borderId="0" xfId="0" applyNumberFormat="1" applyFont="1" applyFill="1" applyAlignment="1">
      <alignment vertical="center"/>
    </xf>
    <xf numFmtId="164" fontId="52" fillId="2" borderId="19" xfId="0" applyNumberFormat="1" applyFont="1" applyFill="1" applyBorder="1" applyAlignment="1">
      <alignment vertical="center"/>
    </xf>
    <xf numFmtId="164" fontId="52" fillId="6" borderId="19" xfId="0" applyNumberFormat="1" applyFont="1" applyFill="1" applyBorder="1" applyAlignment="1">
      <alignment vertical="center"/>
    </xf>
    <xf numFmtId="164" fontId="52" fillId="6" borderId="20" xfId="0" applyNumberFormat="1" applyFont="1" applyFill="1" applyBorder="1" applyAlignment="1">
      <alignment vertical="center"/>
    </xf>
    <xf numFmtId="0" fontId="23" fillId="0" borderId="0" xfId="0" applyFont="1" applyAlignment="1">
      <alignment horizontal="right" vertical="center"/>
    </xf>
    <xf numFmtId="169" fontId="61" fillId="0" borderId="33" xfId="0" applyNumberFormat="1" applyFont="1" applyBorder="1" applyAlignment="1">
      <alignment horizontal="right" vertical="center" wrapText="1"/>
    </xf>
    <xf numFmtId="0" fontId="34" fillId="0" borderId="8" xfId="0" applyFont="1" applyBorder="1" applyAlignment="1">
      <alignment vertical="center"/>
    </xf>
    <xf numFmtId="0" fontId="34" fillId="0" borderId="34" xfId="0" applyFont="1" applyBorder="1" applyAlignment="1">
      <alignment vertical="center"/>
    </xf>
    <xf numFmtId="0" fontId="24" fillId="0" borderId="5" xfId="0" applyFont="1" applyBorder="1" applyAlignment="1">
      <alignment horizontal="center" vertical="center"/>
    </xf>
    <xf numFmtId="0" fontId="92" fillId="0" borderId="5" xfId="0" applyFont="1" applyBorder="1" applyAlignment="1">
      <alignment horizontal="right" vertical="center"/>
    </xf>
    <xf numFmtId="164" fontId="50" fillId="0" borderId="4" xfId="0" applyNumberFormat="1" applyFont="1" applyBorder="1" applyAlignment="1">
      <alignment vertical="center"/>
    </xf>
    <xf numFmtId="164" fontId="124" fillId="5" borderId="0" xfId="0" applyNumberFormat="1" applyFont="1" applyFill="1" applyAlignment="1">
      <alignment vertical="center"/>
    </xf>
    <xf numFmtId="169" fontId="57" fillId="2" borderId="18" xfId="0" applyNumberFormat="1" applyFont="1" applyFill="1" applyBorder="1" applyAlignment="1" applyProtection="1">
      <alignment horizontal="right" vertical="center"/>
      <protection locked="0"/>
    </xf>
    <xf numFmtId="8" fontId="53" fillId="0" borderId="19" xfId="0" applyNumberFormat="1" applyFont="1" applyBorder="1" applyAlignment="1">
      <alignment vertical="center"/>
    </xf>
    <xf numFmtId="8" fontId="53" fillId="0" borderId="20" xfId="0" applyNumberFormat="1" applyFont="1" applyBorder="1" applyAlignment="1">
      <alignment vertical="center"/>
    </xf>
    <xf numFmtId="176" fontId="128" fillId="0" borderId="0" xfId="0" applyNumberFormat="1" applyFont="1" applyAlignment="1">
      <alignment vertical="center"/>
    </xf>
    <xf numFmtId="0" fontId="23" fillId="5" borderId="0" xfId="0" applyFont="1" applyFill="1" applyAlignment="1">
      <alignment horizontal="right" vertical="center"/>
    </xf>
    <xf numFmtId="0" fontId="24" fillId="5" borderId="0" xfId="0" applyFont="1" applyFill="1" applyAlignment="1">
      <alignment horizontal="center" vertical="center"/>
    </xf>
    <xf numFmtId="164" fontId="50" fillId="5" borderId="0" xfId="0" applyNumberFormat="1" applyFont="1" applyFill="1" applyAlignment="1">
      <alignment vertical="center"/>
    </xf>
    <xf numFmtId="0" fontId="9" fillId="5" borderId="0" xfId="0" applyFont="1" applyFill="1" applyAlignment="1">
      <alignment vertical="center"/>
    </xf>
    <xf numFmtId="169" fontId="57" fillId="5" borderId="30" xfId="0" applyNumberFormat="1" applyFont="1" applyFill="1" applyBorder="1" applyAlignment="1">
      <alignment horizontal="right" vertical="center"/>
    </xf>
    <xf numFmtId="164" fontId="53" fillId="5" borderId="19" xfId="0" applyNumberFormat="1" applyFont="1" applyFill="1" applyBorder="1" applyAlignment="1">
      <alignment vertical="center"/>
    </xf>
    <xf numFmtId="164" fontId="53" fillId="5" borderId="20" xfId="0" applyNumberFormat="1" applyFont="1" applyFill="1" applyBorder="1" applyAlignment="1">
      <alignment vertical="center"/>
    </xf>
    <xf numFmtId="176" fontId="128" fillId="5" borderId="0" xfId="0" applyNumberFormat="1" applyFont="1" applyFill="1" applyAlignment="1">
      <alignment vertical="center"/>
    </xf>
    <xf numFmtId="0" fontId="134" fillId="0" borderId="5" xfId="0" applyFont="1" applyBorder="1" applyAlignment="1">
      <alignment horizontal="left" vertical="center"/>
    </xf>
    <xf numFmtId="164" fontId="109" fillId="0" borderId="5" xfId="0" applyNumberFormat="1" applyFont="1" applyBorder="1" applyAlignment="1">
      <alignment horizontal="center" vertical="center"/>
    </xf>
    <xf numFmtId="164" fontId="135" fillId="0" borderId="5" xfId="0" applyNumberFormat="1" applyFont="1" applyBorder="1" applyAlignment="1">
      <alignment vertical="center"/>
    </xf>
    <xf numFmtId="164" fontId="97" fillId="0" borderId="88" xfId="0" applyNumberFormat="1" applyFont="1" applyBorder="1" applyAlignment="1">
      <alignment vertical="center"/>
    </xf>
    <xf numFmtId="40" fontId="130" fillId="6" borderId="19" xfId="0" applyNumberFormat="1" applyFont="1" applyFill="1" applyBorder="1" applyAlignment="1" applyProtection="1">
      <alignment vertical="center"/>
      <protection locked="0"/>
    </xf>
    <xf numFmtId="8" fontId="98" fillId="0" borderId="19" xfId="0" applyNumberFormat="1" applyFont="1" applyBorder="1" applyAlignment="1">
      <alignment vertical="center"/>
    </xf>
    <xf numFmtId="8" fontId="98" fillId="0" borderId="20" xfId="0" applyNumberFormat="1" applyFont="1" applyBorder="1" applyAlignment="1">
      <alignment vertical="center"/>
    </xf>
    <xf numFmtId="0" fontId="160" fillId="6" borderId="46" xfId="0" applyFont="1" applyFill="1" applyBorder="1" applyAlignment="1">
      <alignment vertical="center"/>
    </xf>
    <xf numFmtId="164" fontId="97" fillId="0" borderId="48" xfId="0" applyNumberFormat="1" applyFont="1" applyBorder="1" applyAlignment="1">
      <alignment vertical="center"/>
    </xf>
    <xf numFmtId="40" fontId="130" fillId="6" borderId="43" xfId="0" applyNumberFormat="1" applyFont="1" applyFill="1" applyBorder="1" applyAlignment="1" applyProtection="1">
      <alignment vertical="center"/>
      <protection locked="0"/>
    </xf>
    <xf numFmtId="0" fontId="26" fillId="0" borderId="5" xfId="0" applyFont="1" applyBorder="1" applyAlignment="1">
      <alignment horizontal="right" vertical="center"/>
    </xf>
    <xf numFmtId="164" fontId="34" fillId="0" borderId="5" xfId="0" applyNumberFormat="1" applyFont="1" applyBorder="1" applyAlignment="1">
      <alignment horizontal="center" vertical="center"/>
    </xf>
    <xf numFmtId="164" fontId="34" fillId="0" borderId="5" xfId="0" applyNumberFormat="1" applyFont="1" applyBorder="1" applyAlignment="1">
      <alignment vertical="center"/>
    </xf>
    <xf numFmtId="164" fontId="58" fillId="5" borderId="0" xfId="0" applyNumberFormat="1" applyFont="1" applyFill="1" applyAlignment="1" applyProtection="1">
      <alignment vertical="center"/>
      <protection locked="0"/>
    </xf>
    <xf numFmtId="8" fontId="34" fillId="0" borderId="19" xfId="0" applyNumberFormat="1" applyFont="1" applyBorder="1" applyAlignment="1">
      <alignment vertical="center"/>
    </xf>
    <xf numFmtId="8" fontId="34" fillId="0" borderId="20" xfId="0" applyNumberFormat="1" applyFont="1" applyBorder="1" applyAlignment="1">
      <alignment vertical="center"/>
    </xf>
    <xf numFmtId="176" fontId="96" fillId="2" borderId="0" xfId="0" applyNumberFormat="1" applyFont="1" applyFill="1" applyAlignment="1">
      <alignment vertical="center"/>
    </xf>
    <xf numFmtId="0" fontId="64" fillId="0" borderId="5" xfId="0" applyFont="1" applyBorder="1" applyAlignment="1">
      <alignment horizontal="center" vertical="center"/>
    </xf>
    <xf numFmtId="0" fontId="64" fillId="0" borderId="5" xfId="0" applyFont="1" applyBorder="1" applyAlignment="1">
      <alignment horizontal="right" vertical="center"/>
    </xf>
    <xf numFmtId="0" fontId="24" fillId="3" borderId="0" xfId="0" applyFont="1" applyFill="1" applyAlignment="1">
      <alignment vertical="center"/>
    </xf>
    <xf numFmtId="0" fontId="23" fillId="3" borderId="0" xfId="0" applyFont="1" applyFill="1" applyAlignment="1">
      <alignment horizontal="right" vertical="center"/>
    </xf>
    <xf numFmtId="0" fontId="24" fillId="3" borderId="0" xfId="0" applyFont="1" applyFill="1" applyAlignment="1">
      <alignment horizontal="center" vertical="center"/>
    </xf>
    <xf numFmtId="164" fontId="46" fillId="3" borderId="0" xfId="0" applyNumberFormat="1" applyFont="1" applyFill="1" applyAlignment="1">
      <alignment vertical="center"/>
    </xf>
    <xf numFmtId="164" fontId="15" fillId="3" borderId="0" xfId="0" applyNumberFormat="1" applyFont="1" applyFill="1" applyAlignment="1">
      <alignment vertical="center"/>
    </xf>
    <xf numFmtId="0" fontId="34" fillId="3" borderId="0" xfId="0" applyFont="1" applyFill="1" applyAlignment="1">
      <alignment vertical="center"/>
    </xf>
    <xf numFmtId="9" fontId="34" fillId="3" borderId="0" xfId="0" applyNumberFormat="1" applyFont="1" applyFill="1" applyAlignment="1">
      <alignment vertical="center"/>
    </xf>
    <xf numFmtId="9" fontId="34" fillId="3" borderId="2" xfId="0" applyNumberFormat="1" applyFont="1" applyFill="1" applyBorder="1" applyAlignment="1">
      <alignment vertical="center"/>
    </xf>
    <xf numFmtId="176" fontId="96" fillId="3" borderId="0" xfId="0" applyNumberFormat="1" applyFont="1" applyFill="1" applyAlignment="1">
      <alignment vertical="center"/>
    </xf>
    <xf numFmtId="0" fontId="43" fillId="0" borderId="0" xfId="0" applyFont="1" applyAlignment="1">
      <alignment vertical="center"/>
    </xf>
    <xf numFmtId="0" fontId="51" fillId="0" borderId="24" xfId="0" applyFont="1" applyBorder="1" applyAlignment="1">
      <alignment horizontal="right" vertical="center"/>
    </xf>
    <xf numFmtId="0" fontId="18" fillId="0" borderId="19" xfId="0" applyFont="1" applyBorder="1" applyAlignment="1">
      <alignment horizontal="right" vertical="center"/>
    </xf>
    <xf numFmtId="164" fontId="17" fillId="0" borderId="19" xfId="0" applyNumberFormat="1" applyFont="1" applyBorder="1" applyAlignment="1">
      <alignment horizontal="right" vertical="center"/>
    </xf>
    <xf numFmtId="164" fontId="49" fillId="0" borderId="0" xfId="0" applyNumberFormat="1" applyFont="1" applyAlignment="1">
      <alignment vertical="center"/>
    </xf>
    <xf numFmtId="164" fontId="91" fillId="5" borderId="0" xfId="0" applyNumberFormat="1" applyFont="1" applyFill="1" applyAlignment="1">
      <alignment vertical="center"/>
    </xf>
    <xf numFmtId="164" fontId="91" fillId="0" borderId="16" xfId="8" applyNumberFormat="1" applyFont="1" applyBorder="1" applyAlignment="1">
      <alignment vertical="center"/>
    </xf>
    <xf numFmtId="8" fontId="91" fillId="0" borderId="16" xfId="8" applyNumberFormat="1" applyFont="1" applyBorder="1" applyAlignment="1">
      <alignment vertical="center"/>
    </xf>
    <xf numFmtId="8" fontId="91" fillId="0" borderId="17" xfId="8" applyNumberFormat="1" applyFont="1" applyBorder="1" applyAlignment="1">
      <alignment vertical="center"/>
    </xf>
    <xf numFmtId="0" fontId="35" fillId="0" borderId="63" xfId="0" applyFont="1" applyBorder="1" applyAlignment="1" applyProtection="1">
      <alignment vertical="center"/>
      <protection locked="0"/>
    </xf>
    <xf numFmtId="0" fontId="35" fillId="0" borderId="0" xfId="0" applyFont="1" applyAlignment="1">
      <alignment vertical="center"/>
    </xf>
    <xf numFmtId="0" fontId="48" fillId="0" borderId="0" xfId="0" applyFont="1" applyAlignment="1">
      <alignment horizontal="right" vertical="center"/>
    </xf>
    <xf numFmtId="164" fontId="17" fillId="0" borderId="3" xfId="0" applyNumberFormat="1" applyFont="1" applyBorder="1" applyAlignment="1">
      <alignment horizontal="right" vertical="center"/>
    </xf>
    <xf numFmtId="8" fontId="91" fillId="0" borderId="19" xfId="8" applyNumberFormat="1" applyFont="1" applyBorder="1" applyAlignment="1">
      <alignment vertical="center"/>
    </xf>
    <xf numFmtId="8" fontId="91" fillId="0" borderId="43" xfId="8" applyNumberFormat="1" applyFont="1" applyBorder="1" applyAlignment="1">
      <alignment vertical="center"/>
    </xf>
    <xf numFmtId="8" fontId="91" fillId="0" borderId="20" xfId="8" applyNumberFormat="1" applyFont="1" applyBorder="1" applyAlignment="1">
      <alignment vertical="center"/>
    </xf>
    <xf numFmtId="0" fontId="82" fillId="0" borderId="0" xfId="0" applyFont="1" applyAlignment="1">
      <alignment vertical="center"/>
    </xf>
    <xf numFmtId="0" fontId="35" fillId="0" borderId="0" xfId="0" applyFont="1" applyAlignment="1">
      <alignment horizontal="center" vertical="center"/>
    </xf>
    <xf numFmtId="164" fontId="65" fillId="0" borderId="1" xfId="0" applyNumberFormat="1" applyFont="1" applyBorder="1" applyAlignment="1">
      <alignment vertical="center"/>
    </xf>
    <xf numFmtId="0" fontId="35" fillId="5" borderId="0" xfId="0" applyFont="1" applyFill="1" applyAlignment="1">
      <alignment vertical="center"/>
    </xf>
    <xf numFmtId="169" fontId="57" fillId="2" borderId="21" xfId="0" applyNumberFormat="1" applyFont="1" applyFill="1" applyBorder="1" applyAlignment="1" applyProtection="1">
      <alignment horizontal="right" vertical="center"/>
      <protection locked="0"/>
    </xf>
    <xf numFmtId="8" fontId="51" fillId="0" borderId="22" xfId="8" applyNumberFormat="1" applyFont="1" applyBorder="1" applyAlignment="1">
      <alignment vertical="center"/>
    </xf>
    <xf numFmtId="8" fontId="51" fillId="0" borderId="23" xfId="8" applyNumberFormat="1" applyFont="1" applyBorder="1" applyAlignment="1">
      <alignment vertical="center"/>
    </xf>
    <xf numFmtId="176" fontId="62" fillId="0" borderId="0" xfId="8" applyNumberFormat="1" applyFont="1" applyBorder="1" applyAlignment="1">
      <alignment vertical="center"/>
    </xf>
    <xf numFmtId="0" fontId="68" fillId="3" borderId="0" xfId="0" applyFont="1" applyFill="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57" fillId="3" borderId="0" xfId="0" applyFont="1" applyFill="1" applyAlignment="1">
      <alignment vertical="center"/>
    </xf>
    <xf numFmtId="0" fontId="148" fillId="2" borderId="84" xfId="0" applyFont="1" applyFill="1" applyBorder="1" applyAlignment="1">
      <alignment horizontal="center" vertical="center"/>
    </xf>
    <xf numFmtId="0" fontId="37" fillId="0" borderId="84" xfId="0" applyFont="1" applyBorder="1" applyAlignment="1">
      <alignment horizontal="center" vertical="center"/>
    </xf>
    <xf numFmtId="0" fontId="34" fillId="0" borderId="63" xfId="0" applyFont="1" applyBorder="1" applyAlignment="1">
      <alignment horizontal="right" vertical="center"/>
    </xf>
    <xf numFmtId="0" fontId="25" fillId="0" borderId="0" xfId="0" applyFont="1" applyAlignment="1">
      <alignment horizontal="center" vertical="center"/>
    </xf>
    <xf numFmtId="0" fontId="9" fillId="0" borderId="0" xfId="0" applyFont="1" applyAlignment="1" applyProtection="1">
      <alignment vertical="center"/>
      <protection locked="0"/>
    </xf>
    <xf numFmtId="0" fontId="91" fillId="6" borderId="26" xfId="0" applyFont="1" applyFill="1" applyBorder="1" applyAlignment="1" applyProtection="1">
      <alignment vertical="center"/>
      <protection locked="0"/>
    </xf>
    <xf numFmtId="0" fontId="35" fillId="0" borderId="102" xfId="0" applyFont="1" applyBorder="1" applyAlignment="1">
      <alignment horizontal="center" vertical="center"/>
    </xf>
    <xf numFmtId="44" fontId="91" fillId="2" borderId="91" xfId="1" applyFont="1" applyFill="1" applyBorder="1" applyAlignment="1" applyProtection="1">
      <alignment vertical="center"/>
      <protection locked="0"/>
    </xf>
    <xf numFmtId="40" fontId="34" fillId="0" borderId="27" xfId="0" applyNumberFormat="1" applyFont="1" applyBorder="1" applyAlignment="1">
      <alignment horizontal="right" vertical="center"/>
    </xf>
    <xf numFmtId="0" fontId="35" fillId="0" borderId="26" xfId="0" applyFont="1" applyBorder="1" applyAlignment="1" applyProtection="1">
      <alignment vertical="center"/>
      <protection locked="0"/>
    </xf>
    <xf numFmtId="44" fontId="35" fillId="0" borderId="92" xfId="1" applyFont="1" applyBorder="1" applyAlignment="1" applyProtection="1">
      <alignment vertical="center"/>
      <protection locked="0"/>
    </xf>
    <xf numFmtId="44" fontId="35" fillId="0" borderId="102" xfId="1" applyFont="1" applyBorder="1" applyAlignment="1" applyProtection="1">
      <alignment vertical="center"/>
      <protection locked="0"/>
    </xf>
    <xf numFmtId="8" fontId="34" fillId="0" borderId="61" xfId="0" applyNumberFormat="1" applyFont="1" applyBorder="1" applyAlignment="1" applyProtection="1">
      <alignment vertical="center"/>
      <protection locked="0"/>
    </xf>
    <xf numFmtId="8" fontId="34" fillId="0" borderId="28" xfId="0" applyNumberFormat="1" applyFont="1" applyBorder="1" applyAlignment="1" applyProtection="1">
      <alignment vertical="center"/>
      <protection locked="0"/>
    </xf>
    <xf numFmtId="8" fontId="58" fillId="0" borderId="103" xfId="0" applyNumberFormat="1" applyFont="1" applyBorder="1" applyAlignment="1" applyProtection="1">
      <alignment vertical="center"/>
      <protection locked="0"/>
    </xf>
    <xf numFmtId="0" fontId="96" fillId="0" borderId="0" xfId="0" applyFont="1" applyAlignment="1" applyProtection="1">
      <alignment vertical="center"/>
      <protection locked="0"/>
    </xf>
    <xf numFmtId="0" fontId="35" fillId="0" borderId="102" xfId="0" applyFont="1" applyBorder="1" applyAlignment="1" applyProtection="1">
      <alignment horizontal="center" vertical="center"/>
      <protection locked="0"/>
    </xf>
    <xf numFmtId="8" fontId="34" fillId="0" borderId="63" xfId="0" applyNumberFormat="1" applyFont="1" applyBorder="1" applyAlignment="1" applyProtection="1">
      <alignment vertical="center"/>
      <protection locked="0"/>
    </xf>
    <xf numFmtId="176" fontId="57" fillId="0" borderId="5" xfId="0" applyNumberFormat="1" applyFont="1" applyBorder="1" applyAlignment="1">
      <alignment vertical="center"/>
    </xf>
    <xf numFmtId="175" fontId="96" fillId="14" borderId="1" xfId="9" applyNumberFormat="1" applyFont="1" applyFill="1" applyBorder="1" applyAlignment="1" applyProtection="1">
      <alignment vertical="center"/>
      <protection locked="0"/>
    </xf>
    <xf numFmtId="0" fontId="160" fillId="2" borderId="106" xfId="0" applyFont="1" applyFill="1" applyBorder="1" applyAlignment="1">
      <alignment vertical="center" wrapText="1"/>
    </xf>
    <xf numFmtId="0" fontId="160" fillId="14" borderId="1" xfId="0" applyFont="1" applyFill="1" applyBorder="1" applyAlignment="1">
      <alignment vertical="center" wrapText="1"/>
    </xf>
    <xf numFmtId="0" fontId="161" fillId="14" borderId="0" xfId="0" applyFont="1" applyFill="1" applyAlignment="1">
      <alignment vertical="center"/>
    </xf>
    <xf numFmtId="175" fontId="114" fillId="14" borderId="42" xfId="9" applyNumberFormat="1" applyFont="1" applyFill="1" applyBorder="1" applyAlignment="1" applyProtection="1">
      <alignment vertical="center"/>
      <protection locked="0"/>
    </xf>
    <xf numFmtId="175" fontId="72" fillId="2" borderId="0" xfId="9" applyNumberFormat="1" applyFont="1" applyFill="1" applyBorder="1" applyAlignment="1" applyProtection="1">
      <alignment vertical="center"/>
      <protection locked="0"/>
    </xf>
    <xf numFmtId="40" fontId="130" fillId="0" borderId="29" xfId="0" applyNumberFormat="1" applyFont="1" applyBorder="1" applyAlignment="1">
      <alignment vertical="center"/>
    </xf>
    <xf numFmtId="8" fontId="138" fillId="0" borderId="19" xfId="0" applyNumberFormat="1" applyFont="1" applyBorder="1" applyAlignment="1" applyProtection="1">
      <alignment horizontal="right" vertical="top" wrapText="1"/>
      <protection locked="0"/>
    </xf>
    <xf numFmtId="0" fontId="22" fillId="0" borderId="18" xfId="0" applyFont="1" applyBorder="1" applyAlignment="1" applyProtection="1">
      <alignment vertical="center" wrapText="1"/>
      <protection locked="0"/>
    </xf>
    <xf numFmtId="0" fontId="71" fillId="0" borderId="0" xfId="0" applyFont="1" applyAlignment="1">
      <alignment horizontal="center" vertical="center"/>
    </xf>
    <xf numFmtId="0" fontId="23" fillId="0" borderId="0" xfId="0" applyFont="1" applyAlignment="1">
      <alignment horizontal="center" vertical="center"/>
    </xf>
    <xf numFmtId="10" fontId="58" fillId="0" borderId="5" xfId="9" applyNumberFormat="1" applyFont="1" applyFill="1" applyBorder="1" applyAlignment="1" applyProtection="1">
      <alignment horizontal="center" vertical="center"/>
    </xf>
    <xf numFmtId="0" fontId="17" fillId="0" borderId="19" xfId="0" applyFont="1" applyBorder="1" applyAlignment="1">
      <alignment horizontal="center" vertical="center"/>
    </xf>
    <xf numFmtId="0" fontId="35" fillId="0" borderId="87" xfId="0" applyFont="1" applyBorder="1" applyAlignment="1">
      <alignment horizontal="center" vertical="center"/>
    </xf>
    <xf numFmtId="0" fontId="35" fillId="0" borderId="42" xfId="0" applyFont="1" applyBorder="1" applyAlignment="1">
      <alignment horizontal="center" vertical="center"/>
    </xf>
    <xf numFmtId="0" fontId="35" fillId="0" borderId="42" xfId="0" applyFont="1" applyBorder="1" applyAlignment="1" applyProtection="1">
      <alignment horizontal="center" vertical="center"/>
      <protection locked="0"/>
    </xf>
    <xf numFmtId="177" fontId="130" fillId="2" borderId="5" xfId="9" applyNumberFormat="1" applyFont="1" applyFill="1" applyBorder="1" applyAlignment="1" applyProtection="1">
      <alignment horizontal="center" vertical="center"/>
      <protection locked="0"/>
    </xf>
    <xf numFmtId="0" fontId="168" fillId="0" borderId="15" xfId="0" applyFont="1" applyBorder="1" applyAlignment="1" applyProtection="1">
      <alignment vertical="center" wrapText="1"/>
      <protection locked="0"/>
    </xf>
    <xf numFmtId="0" fontId="168" fillId="0" borderId="18" xfId="0" applyFont="1" applyBorder="1" applyAlignment="1" applyProtection="1">
      <alignment vertical="center" wrapText="1"/>
      <protection locked="0"/>
    </xf>
    <xf numFmtId="44" fontId="91" fillId="6" borderId="101" xfId="1" applyFont="1" applyFill="1" applyBorder="1" applyAlignment="1" applyProtection="1">
      <alignment vertical="center"/>
      <protection locked="0"/>
    </xf>
    <xf numFmtId="0" fontId="0" fillId="0" borderId="0" xfId="0" applyAlignment="1">
      <alignment vertical="top"/>
    </xf>
    <xf numFmtId="0" fontId="0" fillId="17" borderId="27" xfId="0" applyFill="1" applyBorder="1" applyAlignment="1">
      <alignment vertical="top"/>
    </xf>
    <xf numFmtId="0" fontId="0" fillId="17" borderId="28" xfId="0" applyFill="1" applyBorder="1" applyAlignment="1">
      <alignment vertical="top"/>
    </xf>
    <xf numFmtId="0" fontId="138" fillId="0" borderId="0" xfId="0" applyFont="1"/>
    <xf numFmtId="0" fontId="173" fillId="0" borderId="0" xfId="0" applyFont="1" applyAlignment="1">
      <alignment horizontal="center" vertical="center"/>
    </xf>
    <xf numFmtId="0" fontId="0" fillId="18" borderId="30" xfId="0" applyFill="1" applyBorder="1" applyAlignment="1">
      <alignment vertical="top"/>
    </xf>
    <xf numFmtId="0" fontId="0" fillId="18" borderId="0" xfId="0" applyFill="1" applyAlignment="1">
      <alignment vertical="top"/>
    </xf>
    <xf numFmtId="0" fontId="35" fillId="18" borderId="0" xfId="0" applyFont="1" applyFill="1" applyAlignment="1">
      <alignment horizontal="center" vertical="top"/>
    </xf>
    <xf numFmtId="0" fontId="174" fillId="0" borderId="16" xfId="0" applyFont="1" applyBorder="1" applyAlignment="1" applyProtection="1">
      <alignment horizontal="center" vertical="center" wrapText="1"/>
      <protection locked="0"/>
    </xf>
    <xf numFmtId="0" fontId="174" fillId="0" borderId="19" xfId="0" applyFont="1" applyBorder="1" applyAlignment="1" applyProtection="1">
      <alignment horizontal="center" vertical="center" wrapText="1"/>
      <protection locked="0"/>
    </xf>
    <xf numFmtId="0" fontId="0" fillId="0" borderId="30" xfId="0" applyBorder="1" applyAlignment="1">
      <alignment vertical="top"/>
    </xf>
    <xf numFmtId="0" fontId="175" fillId="0" borderId="0" xfId="0" applyFont="1" applyAlignment="1">
      <alignment vertical="top"/>
    </xf>
    <xf numFmtId="0" fontId="34" fillId="0" borderId="85" xfId="0" applyFont="1" applyBorder="1"/>
    <xf numFmtId="0" fontId="34" fillId="17" borderId="4" xfId="0" applyFont="1" applyFill="1" applyBorder="1"/>
    <xf numFmtId="0" fontId="4" fillId="6" borderId="5" xfId="0" applyFont="1" applyFill="1" applyBorder="1"/>
    <xf numFmtId="0" fontId="34" fillId="0" borderId="0" xfId="0" applyFont="1" applyAlignment="1">
      <alignment horizontal="center" vertical="center"/>
    </xf>
    <xf numFmtId="44" fontId="34" fillId="0" borderId="0" xfId="0" applyNumberFormat="1" applyFont="1"/>
    <xf numFmtId="0" fontId="32" fillId="3" borderId="83" xfId="5" applyFont="1" applyFill="1" applyBorder="1"/>
    <xf numFmtId="0" fontId="15" fillId="0" borderId="111" xfId="5" applyFont="1" applyBorder="1"/>
    <xf numFmtId="0" fontId="36" fillId="0" borderId="39" xfId="5" applyFont="1" applyBorder="1" applyAlignment="1" applyProtection="1">
      <alignment horizontal="center"/>
      <protection locked="0"/>
    </xf>
    <xf numFmtId="0" fontId="36" fillId="0" borderId="110" xfId="5" applyFont="1" applyBorder="1" applyAlignment="1">
      <alignment horizontal="left"/>
    </xf>
    <xf numFmtId="0" fontId="15" fillId="0" borderId="0" xfId="5" applyFont="1"/>
    <xf numFmtId="0" fontId="36" fillId="0" borderId="0" xfId="5" applyFont="1" applyAlignment="1">
      <alignment horizontal="center"/>
    </xf>
    <xf numFmtId="0" fontId="36" fillId="0" borderId="0" xfId="5" applyFont="1" applyAlignment="1">
      <alignment horizontal="left"/>
    </xf>
    <xf numFmtId="0" fontId="36" fillId="3" borderId="79" xfId="5" applyFont="1" applyFill="1" applyBorder="1" applyAlignment="1">
      <alignment horizontal="center"/>
    </xf>
    <xf numFmtId="0" fontId="36" fillId="3" borderId="41" xfId="5" applyFont="1" applyFill="1" applyBorder="1" applyAlignment="1">
      <alignment horizontal="left"/>
    </xf>
    <xf numFmtId="0" fontId="15" fillId="0" borderId="112" xfId="5" applyFont="1" applyBorder="1"/>
    <xf numFmtId="0" fontId="36" fillId="0" borderId="6" xfId="5" applyFont="1" applyBorder="1" applyAlignment="1" applyProtection="1">
      <alignment horizontal="center"/>
      <protection locked="0"/>
    </xf>
    <xf numFmtId="0" fontId="36" fillId="0" borderId="113" xfId="5" applyFont="1" applyBorder="1" applyAlignment="1">
      <alignment horizontal="left"/>
    </xf>
    <xf numFmtId="0" fontId="36" fillId="3" borderId="79" xfId="5" applyFont="1" applyFill="1" applyBorder="1" applyAlignment="1" applyProtection="1">
      <alignment horizontal="center"/>
      <protection locked="0"/>
    </xf>
    <xf numFmtId="0" fontId="32" fillId="3" borderId="41" xfId="5" applyFont="1" applyFill="1" applyBorder="1" applyAlignment="1">
      <alignment horizontal="left"/>
    </xf>
    <xf numFmtId="168" fontId="32" fillId="3" borderId="41" xfId="5" applyNumberFormat="1" applyFont="1" applyFill="1" applyBorder="1"/>
    <xf numFmtId="0" fontId="35" fillId="0" borderId="33" xfId="0" applyFont="1" applyBorder="1" applyAlignment="1" applyProtection="1">
      <alignment vertical="center"/>
      <protection locked="0"/>
    </xf>
    <xf numFmtId="0" fontId="35" fillId="0" borderId="8" xfId="0" applyFont="1" applyBorder="1" applyAlignment="1" applyProtection="1">
      <alignment horizontal="center" vertical="center"/>
      <protection locked="0"/>
    </xf>
    <xf numFmtId="0" fontId="35" fillId="0" borderId="34" xfId="0" applyFont="1" applyBorder="1" applyAlignment="1" applyProtection="1">
      <alignment horizontal="center" vertical="center"/>
      <protection locked="0"/>
    </xf>
    <xf numFmtId="44" fontId="35" fillId="0" borderId="107" xfId="1" applyFont="1" applyBorder="1" applyAlignment="1" applyProtection="1">
      <alignment vertical="center"/>
      <protection locked="0"/>
    </xf>
    <xf numFmtId="44" fontId="35" fillId="0" borderId="34" xfId="1" applyFont="1" applyBorder="1" applyAlignment="1" applyProtection="1">
      <alignment vertical="center"/>
      <protection locked="0"/>
    </xf>
    <xf numFmtId="8" fontId="34" fillId="0" borderId="64" xfId="0" applyNumberFormat="1" applyFont="1" applyBorder="1" applyAlignment="1" applyProtection="1">
      <alignment vertical="center"/>
      <protection locked="0"/>
    </xf>
    <xf numFmtId="8" fontId="34" fillId="0" borderId="66" xfId="0" applyNumberFormat="1" applyFont="1" applyBorder="1" applyAlignment="1" applyProtection="1">
      <alignment vertical="center"/>
      <protection locked="0"/>
    </xf>
    <xf numFmtId="8" fontId="58" fillId="0" borderId="71" xfId="0" applyNumberFormat="1" applyFont="1" applyBorder="1" applyAlignment="1" applyProtection="1">
      <alignment vertical="center"/>
      <protection locked="0"/>
    </xf>
    <xf numFmtId="0" fontId="0" fillId="18" borderId="27" xfId="0" applyFill="1" applyBorder="1" applyAlignment="1">
      <alignment vertical="top"/>
    </xf>
    <xf numFmtId="0" fontId="0" fillId="18" borderId="28" xfId="0" applyFill="1" applyBorder="1" applyAlignment="1">
      <alignment vertical="top"/>
    </xf>
    <xf numFmtId="0" fontId="0" fillId="18" borderId="29" xfId="0" applyFill="1" applyBorder="1" applyAlignment="1">
      <alignment vertical="top"/>
    </xf>
    <xf numFmtId="0" fontId="34" fillId="17" borderId="85" xfId="0" applyFont="1" applyFill="1" applyBorder="1"/>
    <xf numFmtId="0" fontId="34" fillId="17" borderId="40" xfId="0" applyFont="1" applyFill="1" applyBorder="1"/>
    <xf numFmtId="0" fontId="164" fillId="8" borderId="49" xfId="13" applyFont="1" applyFill="1" applyBorder="1" applyAlignment="1">
      <alignment vertical="center" wrapText="1"/>
    </xf>
    <xf numFmtId="0" fontId="165" fillId="8" borderId="43" xfId="13" applyFont="1" applyFill="1" applyBorder="1" applyAlignment="1">
      <alignment horizontal="center" vertical="center" wrapText="1"/>
    </xf>
    <xf numFmtId="0" fontId="24" fillId="8" borderId="43" xfId="13" applyFont="1" applyFill="1" applyBorder="1" applyAlignment="1">
      <alignment horizontal="center" vertical="center"/>
    </xf>
    <xf numFmtId="0" fontId="24" fillId="8" borderId="106" xfId="13" applyFont="1" applyFill="1" applyBorder="1" applyAlignment="1">
      <alignment horizontal="center" vertical="center"/>
    </xf>
    <xf numFmtId="0" fontId="84" fillId="8" borderId="106" xfId="13" applyFont="1" applyFill="1" applyBorder="1" applyAlignment="1">
      <alignment horizontal="center" vertical="center" wrapText="1"/>
    </xf>
    <xf numFmtId="0" fontId="24" fillId="8" borderId="109" xfId="13" applyFont="1" applyFill="1" applyBorder="1" applyAlignment="1">
      <alignment horizontal="center" vertical="center"/>
    </xf>
    <xf numFmtId="0" fontId="24" fillId="8" borderId="108" xfId="13" applyFont="1" applyFill="1" applyBorder="1" applyAlignment="1">
      <alignment horizontal="center" vertical="center" wrapText="1"/>
    </xf>
    <xf numFmtId="0" fontId="24" fillId="8" borderId="109" xfId="13" applyFont="1" applyFill="1" applyBorder="1" applyAlignment="1">
      <alignment horizontal="center" vertical="center" wrapText="1"/>
    </xf>
    <xf numFmtId="0" fontId="181" fillId="8" borderId="109" xfId="13" applyFont="1" applyFill="1" applyBorder="1" applyAlignment="1">
      <alignment horizontal="center" vertical="center" wrapText="1"/>
    </xf>
    <xf numFmtId="0" fontId="24" fillId="0" borderId="0" xfId="13" applyFont="1" applyAlignment="1">
      <alignment vertical="top"/>
    </xf>
    <xf numFmtId="0" fontId="165" fillId="15" borderId="18" xfId="13" applyFont="1" applyFill="1" applyBorder="1" applyAlignment="1">
      <alignment vertical="top" wrapText="1"/>
    </xf>
    <xf numFmtId="0" fontId="165" fillId="15" borderId="19" xfId="13" applyFont="1" applyFill="1" applyBorder="1" applyAlignment="1">
      <alignment vertical="center" wrapText="1"/>
    </xf>
    <xf numFmtId="44" fontId="24" fillId="16" borderId="26" xfId="14" applyFont="1" applyFill="1" applyBorder="1" applyAlignment="1">
      <alignment vertical="top"/>
    </xf>
    <xf numFmtId="44" fontId="84" fillId="15" borderId="46" xfId="14" applyFont="1" applyFill="1" applyBorder="1" applyAlignment="1">
      <alignment vertical="center" wrapText="1"/>
    </xf>
    <xf numFmtId="44" fontId="24" fillId="16" borderId="92" xfId="14" applyFont="1" applyFill="1" applyBorder="1" applyAlignment="1">
      <alignment vertical="top"/>
    </xf>
    <xf numFmtId="175" fontId="180" fillId="16" borderId="92" xfId="14" applyNumberFormat="1" applyFont="1" applyFill="1" applyBorder="1" applyAlignment="1">
      <alignment vertical="top" wrapText="1"/>
    </xf>
    <xf numFmtId="0" fontId="165" fillId="0" borderId="18" xfId="13" applyFont="1" applyBorder="1" applyAlignment="1">
      <alignment vertical="top" wrapText="1"/>
    </xf>
    <xf numFmtId="0" fontId="166" fillId="0" borderId="19" xfId="13" applyFont="1" applyBorder="1" applyAlignment="1">
      <alignment horizontal="center" vertical="center" wrapText="1"/>
    </xf>
    <xf numFmtId="44" fontId="24" fillId="0" borderId="26" xfId="14" applyFont="1" applyBorder="1" applyAlignment="1" applyProtection="1">
      <alignment vertical="top"/>
      <protection locked="0"/>
    </xf>
    <xf numFmtId="44" fontId="167" fillId="5" borderId="26" xfId="14" applyFont="1" applyFill="1" applyBorder="1" applyAlignment="1">
      <alignment vertical="top"/>
    </xf>
    <xf numFmtId="44" fontId="24" fillId="0" borderId="46" xfId="14" applyFont="1" applyFill="1" applyBorder="1" applyAlignment="1">
      <alignment horizontal="center" vertical="center" wrapText="1"/>
    </xf>
    <xf numFmtId="44" fontId="24" fillId="0" borderId="92" xfId="14" applyFont="1" applyBorder="1" applyAlignment="1">
      <alignment vertical="top"/>
    </xf>
    <xf numFmtId="44" fontId="24" fillId="0" borderId="26" xfId="14" applyFont="1" applyBorder="1" applyAlignment="1">
      <alignment vertical="top" wrapText="1"/>
    </xf>
    <xf numFmtId="44" fontId="24" fillId="0" borderId="92" xfId="14" applyFont="1" applyBorder="1" applyAlignment="1">
      <alignment vertical="top" wrapText="1"/>
    </xf>
    <xf numFmtId="0" fontId="180" fillId="0" borderId="92" xfId="13" applyFont="1" applyBorder="1" applyAlignment="1" applyProtection="1">
      <alignment vertical="top" wrapText="1"/>
      <protection locked="0"/>
    </xf>
    <xf numFmtId="44" fontId="24" fillId="16" borderId="46" xfId="14" applyFont="1" applyFill="1" applyBorder="1" applyAlignment="1">
      <alignment horizontal="center" vertical="center" wrapText="1"/>
    </xf>
    <xf numFmtId="44" fontId="24" fillId="16" borderId="26" xfId="14" applyFont="1" applyFill="1" applyBorder="1" applyAlignment="1">
      <alignment vertical="top" wrapText="1"/>
    </xf>
    <xf numFmtId="44" fontId="24" fillId="16" borderId="92" xfId="14" applyFont="1" applyFill="1" applyBorder="1" applyAlignment="1">
      <alignment vertical="top" wrapText="1"/>
    </xf>
    <xf numFmtId="44" fontId="180" fillId="16" borderId="92" xfId="14" applyFont="1" applyFill="1" applyBorder="1" applyAlignment="1">
      <alignment vertical="top" wrapText="1"/>
    </xf>
    <xf numFmtId="44" fontId="167" fillId="16" borderId="26" xfId="14" applyFont="1" applyFill="1" applyBorder="1" applyAlignment="1">
      <alignment vertical="top"/>
    </xf>
    <xf numFmtId="0" fontId="165" fillId="16" borderId="18" xfId="13" applyFont="1" applyFill="1" applyBorder="1" applyAlignment="1">
      <alignment vertical="top" wrapText="1"/>
    </xf>
    <xf numFmtId="0" fontId="165" fillId="16" borderId="19" xfId="13" applyFont="1" applyFill="1" applyBorder="1" applyAlignment="1">
      <alignment vertical="center" wrapText="1"/>
    </xf>
    <xf numFmtId="0" fontId="165" fillId="3" borderId="18" xfId="13" applyFont="1" applyFill="1" applyBorder="1" applyAlignment="1">
      <alignment vertical="top" wrapText="1"/>
    </xf>
    <xf numFmtId="0" fontId="165" fillId="3" borderId="19" xfId="13" applyFont="1" applyFill="1" applyBorder="1" applyAlignment="1">
      <alignment vertical="center" wrapText="1"/>
    </xf>
    <xf numFmtId="0" fontId="165" fillId="0" borderId="31" xfId="13" applyFont="1" applyBorder="1" applyAlignment="1">
      <alignment vertical="top" wrapText="1"/>
    </xf>
    <xf numFmtId="0" fontId="166" fillId="0" borderId="3" xfId="13" applyFont="1" applyBorder="1" applyAlignment="1">
      <alignment horizontal="center" vertical="center" wrapText="1"/>
    </xf>
    <xf numFmtId="44" fontId="24" fillId="0" borderId="33" xfId="14" applyFont="1" applyBorder="1" applyAlignment="1" applyProtection="1">
      <alignment vertical="top"/>
      <protection locked="0"/>
    </xf>
    <xf numFmtId="44" fontId="167" fillId="5" borderId="33" xfId="14" applyFont="1" applyFill="1" applyBorder="1" applyAlignment="1">
      <alignment vertical="top"/>
    </xf>
    <xf numFmtId="44" fontId="24" fillId="0" borderId="7" xfId="14" applyFont="1" applyFill="1" applyBorder="1" applyAlignment="1">
      <alignment horizontal="center" vertical="center" wrapText="1"/>
    </xf>
    <xf numFmtId="44" fontId="24" fillId="0" borderId="107" xfId="14" applyFont="1" applyBorder="1" applyAlignment="1">
      <alignment vertical="top"/>
    </xf>
    <xf numFmtId="44" fontId="24" fillId="0" borderId="33" xfId="14" applyFont="1" applyBorder="1" applyAlignment="1">
      <alignment vertical="top" wrapText="1"/>
    </xf>
    <xf numFmtId="44" fontId="24" fillId="0" borderId="107" xfId="14" applyFont="1" applyBorder="1" applyAlignment="1">
      <alignment vertical="top" wrapText="1"/>
    </xf>
    <xf numFmtId="0" fontId="165" fillId="15" borderId="49" xfId="13" applyFont="1" applyFill="1" applyBorder="1" applyAlignment="1">
      <alignment vertical="top" wrapText="1"/>
    </xf>
    <xf numFmtId="0" fontId="165" fillId="15" borderId="43" xfId="13" applyFont="1" applyFill="1" applyBorder="1" applyAlignment="1">
      <alignment vertical="center" wrapText="1"/>
    </xf>
    <xf numFmtId="44" fontId="24" fillId="16" borderId="108" xfId="14" applyFont="1" applyFill="1" applyBorder="1" applyAlignment="1">
      <alignment vertical="top"/>
    </xf>
    <xf numFmtId="44" fontId="84" fillId="15" borderId="106" xfId="14" applyFont="1" applyFill="1" applyBorder="1" applyAlignment="1">
      <alignment vertical="center" wrapText="1"/>
    </xf>
    <xf numFmtId="44" fontId="24" fillId="16" borderId="109" xfId="14" applyFont="1" applyFill="1" applyBorder="1" applyAlignment="1">
      <alignment vertical="top"/>
    </xf>
    <xf numFmtId="175" fontId="180" fillId="16" borderId="109" xfId="14" applyNumberFormat="1" applyFont="1" applyFill="1" applyBorder="1" applyAlignment="1">
      <alignment vertical="top" wrapText="1"/>
    </xf>
    <xf numFmtId="44" fontId="24" fillId="0" borderId="46" xfId="14" applyFont="1" applyBorder="1" applyAlignment="1">
      <alignment horizontal="center" vertical="center" wrapText="1"/>
    </xf>
    <xf numFmtId="44" fontId="24" fillId="16" borderId="26" xfId="14" applyFont="1" applyFill="1" applyBorder="1" applyAlignment="1" applyProtection="1">
      <alignment vertical="top"/>
    </xf>
    <xf numFmtId="0" fontId="164" fillId="3" borderId="18" xfId="13" applyFont="1" applyFill="1" applyBorder="1" applyAlignment="1">
      <alignment vertical="top" wrapText="1"/>
    </xf>
    <xf numFmtId="44" fontId="24" fillId="16" borderId="18" xfId="14" applyFont="1" applyFill="1" applyBorder="1" applyAlignment="1" applyProtection="1">
      <alignment vertical="top"/>
    </xf>
    <xf numFmtId="44" fontId="24" fillId="16" borderId="42" xfId="14" applyFont="1" applyFill="1" applyBorder="1" applyAlignment="1">
      <alignment vertical="top"/>
    </xf>
    <xf numFmtId="0" fontId="180" fillId="0" borderId="107" xfId="13" applyFont="1" applyBorder="1" applyAlignment="1" applyProtection="1">
      <alignment vertical="top" wrapText="1"/>
      <protection locked="0"/>
    </xf>
    <xf numFmtId="0" fontId="166" fillId="0" borderId="0" xfId="13" applyFont="1" applyAlignment="1">
      <alignment vertical="top" wrapText="1"/>
    </xf>
    <xf numFmtId="0" fontId="166" fillId="0" borderId="0" xfId="13" applyFont="1" applyAlignment="1">
      <alignment horizontal="center" vertical="top"/>
    </xf>
    <xf numFmtId="0" fontId="164" fillId="3" borderId="18" xfId="13" applyFont="1" applyFill="1" applyBorder="1" applyAlignment="1">
      <alignment vertical="center" wrapText="1"/>
    </xf>
    <xf numFmtId="179" fontId="165" fillId="0" borderId="46" xfId="13" applyNumberFormat="1" applyFont="1" applyBorder="1" applyAlignment="1" applyProtection="1">
      <alignment vertical="center" wrapText="1"/>
      <protection locked="0"/>
    </xf>
    <xf numFmtId="44" fontId="167" fillId="5" borderId="19" xfId="14" applyFont="1" applyFill="1" applyBorder="1" applyAlignment="1">
      <alignment vertical="center"/>
    </xf>
    <xf numFmtId="44" fontId="24" fillId="5" borderId="19" xfId="14" applyFont="1" applyFill="1" applyBorder="1" applyAlignment="1" applyProtection="1">
      <alignment vertical="center"/>
    </xf>
    <xf numFmtId="44" fontId="24" fillId="5" borderId="19" xfId="14" applyFont="1" applyFill="1" applyBorder="1" applyAlignment="1">
      <alignment vertical="center"/>
    </xf>
    <xf numFmtId="44" fontId="24" fillId="5" borderId="46" xfId="14" applyFont="1" applyFill="1" applyBorder="1" applyAlignment="1">
      <alignment vertical="center"/>
    </xf>
    <xf numFmtId="44" fontId="35" fillId="5" borderId="1" xfId="14" applyFont="1" applyFill="1" applyBorder="1" applyAlignment="1">
      <alignment vertical="center"/>
    </xf>
    <xf numFmtId="180" fontId="96" fillId="5" borderId="42" xfId="14" applyNumberFormat="1" applyFont="1" applyFill="1" applyBorder="1" applyAlignment="1" applyProtection="1">
      <alignment vertical="center"/>
      <protection locked="0"/>
    </xf>
    <xf numFmtId="44" fontId="24" fillId="5" borderId="33" xfId="14" applyFont="1" applyFill="1" applyBorder="1" applyAlignment="1">
      <alignment vertical="top" wrapText="1"/>
    </xf>
    <xf numFmtId="44" fontId="24" fillId="5" borderId="107" xfId="14" applyFont="1" applyFill="1" applyBorder="1" applyAlignment="1">
      <alignment vertical="center" wrapText="1"/>
    </xf>
    <xf numFmtId="0" fontId="182" fillId="5" borderId="92" xfId="13" applyFont="1" applyFill="1" applyBorder="1" applyAlignment="1" applyProtection="1">
      <alignment vertical="center" wrapText="1"/>
      <protection locked="0"/>
    </xf>
    <xf numFmtId="0" fontId="24" fillId="0" borderId="0" xfId="13" applyFont="1" applyAlignment="1">
      <alignment vertical="center"/>
    </xf>
    <xf numFmtId="0" fontId="24" fillId="0" borderId="0" xfId="13" applyFont="1" applyAlignment="1">
      <alignment horizontal="center" vertical="top"/>
    </xf>
    <xf numFmtId="44" fontId="64" fillId="0" borderId="1" xfId="13" applyNumberFormat="1" applyFont="1" applyBorder="1" applyAlignment="1">
      <alignment vertical="top"/>
    </xf>
    <xf numFmtId="44" fontId="64" fillId="0" borderId="83" xfId="13" applyNumberFormat="1" applyFont="1" applyBorder="1" applyAlignment="1">
      <alignment vertical="top" wrapText="1"/>
    </xf>
    <xf numFmtId="44" fontId="64" fillId="0" borderId="1" xfId="13" applyNumberFormat="1" applyFont="1" applyBorder="1" applyAlignment="1">
      <alignment vertical="top" wrapText="1"/>
    </xf>
    <xf numFmtId="0" fontId="183" fillId="0" borderId="92" xfId="13" applyFont="1" applyBorder="1" applyAlignment="1" applyProtection="1">
      <alignment vertical="top" wrapText="1"/>
      <protection locked="0"/>
    </xf>
    <xf numFmtId="178" fontId="24" fillId="2" borderId="100" xfId="13" applyNumberFormat="1" applyFont="1" applyFill="1" applyBorder="1" applyAlignment="1">
      <alignment vertical="top" wrapText="1"/>
    </xf>
    <xf numFmtId="0" fontId="170" fillId="8" borderId="36" xfId="13" applyFont="1" applyFill="1" applyBorder="1" applyAlignment="1">
      <alignment horizontal="center" vertical="center" wrapText="1"/>
    </xf>
    <xf numFmtId="0" fontId="96" fillId="8" borderId="32" xfId="13" applyFont="1" applyFill="1" applyBorder="1" applyAlignment="1">
      <alignment horizontal="center" vertical="center"/>
    </xf>
    <xf numFmtId="0" fontId="96" fillId="8" borderId="105" xfId="13" applyFont="1" applyFill="1" applyBorder="1" applyAlignment="1">
      <alignment horizontal="center" vertical="center"/>
    </xf>
    <xf numFmtId="0" fontId="171" fillId="8" borderId="105" xfId="13" applyFont="1" applyFill="1" applyBorder="1" applyAlignment="1">
      <alignment horizontal="center" vertical="center" wrapText="1"/>
    </xf>
    <xf numFmtId="0" fontId="96" fillId="8" borderId="1" xfId="13" applyFont="1" applyFill="1" applyBorder="1" applyAlignment="1">
      <alignment horizontal="center" vertical="center"/>
    </xf>
    <xf numFmtId="0" fontId="96" fillId="8" borderId="83" xfId="13" applyFont="1" applyFill="1" applyBorder="1" applyAlignment="1">
      <alignment horizontal="center" vertical="center" wrapText="1"/>
    </xf>
    <xf numFmtId="0" fontId="96" fillId="8" borderId="1" xfId="13" applyFont="1" applyFill="1" applyBorder="1" applyAlignment="1">
      <alignment horizontal="center" vertical="center" wrapText="1"/>
    </xf>
    <xf numFmtId="0" fontId="180" fillId="8" borderId="114" xfId="13" applyFont="1" applyFill="1" applyBorder="1" applyAlignment="1" applyProtection="1">
      <alignment vertical="top" wrapText="1"/>
      <protection locked="0"/>
    </xf>
    <xf numFmtId="0" fontId="96" fillId="0" borderId="0" xfId="13" applyFont="1" applyAlignment="1">
      <alignment vertical="top"/>
    </xf>
    <xf numFmtId="0" fontId="182" fillId="19" borderId="41" xfId="13" applyFont="1" applyFill="1" applyBorder="1" applyAlignment="1" applyProtection="1">
      <alignment horizontal="left" vertical="top" wrapText="1"/>
      <protection locked="0"/>
    </xf>
    <xf numFmtId="0" fontId="24" fillId="0" borderId="0" xfId="13" applyFont="1" applyAlignment="1">
      <alignment vertical="top" wrapText="1"/>
    </xf>
    <xf numFmtId="44" fontId="24" fillId="0" borderId="0" xfId="13" applyNumberFormat="1" applyFont="1" applyAlignment="1">
      <alignment vertical="top" wrapText="1"/>
    </xf>
    <xf numFmtId="0" fontId="180" fillId="0" borderId="0" xfId="13" applyFont="1" applyAlignment="1" applyProtection="1">
      <alignment vertical="top" wrapText="1"/>
      <protection locked="0"/>
    </xf>
    <xf numFmtId="0" fontId="180" fillId="0" borderId="0" xfId="13" applyFont="1" applyAlignment="1">
      <alignment vertical="top" wrapText="1"/>
    </xf>
    <xf numFmtId="0" fontId="184" fillId="0" borderId="19" xfId="13" applyFont="1" applyBorder="1" applyAlignment="1">
      <alignment vertical="top" wrapText="1"/>
    </xf>
    <xf numFmtId="0" fontId="138" fillId="0" borderId="19" xfId="0" applyFont="1" applyBorder="1"/>
    <xf numFmtId="176" fontId="67" fillId="10" borderId="0" xfId="0" applyNumberFormat="1" applyFont="1" applyFill="1" applyAlignment="1">
      <alignment horizontal="center" vertical="center"/>
    </xf>
    <xf numFmtId="164" fontId="22" fillId="0" borderId="19" xfId="0" applyNumberFormat="1" applyFont="1" applyBorder="1" applyAlignment="1">
      <alignment vertical="center" wrapText="1"/>
    </xf>
    <xf numFmtId="164" fontId="22" fillId="0" borderId="19" xfId="0" applyNumberFormat="1" applyFont="1" applyBorder="1" applyAlignment="1">
      <alignment horizontal="right" vertical="center" wrapText="1"/>
    </xf>
    <xf numFmtId="0" fontId="185" fillId="5" borderId="89" xfId="0" applyFont="1" applyFill="1" applyBorder="1" applyAlignment="1">
      <alignment vertical="center" wrapText="1"/>
    </xf>
    <xf numFmtId="0" fontId="185" fillId="5" borderId="90" xfId="0" applyFont="1" applyFill="1" applyBorder="1" applyAlignment="1">
      <alignment horizontal="left" vertical="center" wrapText="1" indent="1"/>
    </xf>
    <xf numFmtId="0" fontId="22" fillId="0" borderId="90" xfId="0" applyFont="1" applyBorder="1" applyAlignment="1">
      <alignment vertical="center" wrapText="1"/>
    </xf>
    <xf numFmtId="0" fontId="24" fillId="0" borderId="16" xfId="0" applyFont="1" applyBorder="1" applyAlignment="1">
      <alignment horizontal="center" vertical="center" wrapText="1"/>
    </xf>
    <xf numFmtId="1" fontId="22" fillId="0" borderId="16" xfId="0" applyNumberFormat="1" applyFont="1" applyBorder="1" applyAlignment="1">
      <alignment horizontal="center" vertical="center" wrapText="1"/>
    </xf>
    <xf numFmtId="164" fontId="22" fillId="0" borderId="16" xfId="0" applyNumberFormat="1" applyFont="1" applyBorder="1" applyAlignment="1">
      <alignment vertical="center" wrapText="1"/>
    </xf>
    <xf numFmtId="164" fontId="47" fillId="0" borderId="17" xfId="0" applyNumberFormat="1" applyFont="1" applyBorder="1" applyAlignment="1">
      <alignment vertical="center" wrapText="1"/>
    </xf>
    <xf numFmtId="0" fontId="24" fillId="0" borderId="43" xfId="0" applyFont="1" applyBorder="1" applyAlignment="1">
      <alignment horizontal="center" vertical="center" wrapText="1"/>
    </xf>
    <xf numFmtId="1" fontId="22" fillId="0" borderId="43" xfId="0" applyNumberFormat="1" applyFont="1" applyBorder="1" applyAlignment="1">
      <alignment horizontal="center" vertical="center" wrapText="1"/>
    </xf>
    <xf numFmtId="164" fontId="22" fillId="0" borderId="43" xfId="0" applyNumberFormat="1" applyFont="1" applyBorder="1" applyAlignment="1">
      <alignment vertical="center" wrapText="1"/>
    </xf>
    <xf numFmtId="164" fontId="47" fillId="0" borderId="20" xfId="0" applyNumberFormat="1" applyFont="1" applyBorder="1" applyAlignment="1">
      <alignment vertical="center" wrapText="1"/>
    </xf>
    <xf numFmtId="0" fontId="24" fillId="0" borderId="19" xfId="0" applyFont="1" applyBorder="1" applyAlignment="1">
      <alignment horizontal="center" vertical="center" wrapText="1"/>
    </xf>
    <xf numFmtId="1" fontId="22" fillId="0" borderId="19" xfId="0" applyNumberFormat="1" applyFont="1" applyBorder="1" applyAlignment="1">
      <alignment horizontal="center" vertical="center" wrapText="1"/>
    </xf>
    <xf numFmtId="0" fontId="22" fillId="0" borderId="19" xfId="0" applyFont="1" applyBorder="1" applyAlignment="1">
      <alignment horizontal="center" vertical="center" wrapText="1"/>
    </xf>
    <xf numFmtId="0" fontId="22" fillId="0" borderId="26" xfId="0" applyFont="1" applyBorder="1" applyAlignment="1">
      <alignment vertical="center" wrapText="1"/>
    </xf>
    <xf numFmtId="0" fontId="22" fillId="0" borderId="38" xfId="0" applyFont="1" applyBorder="1" applyAlignment="1">
      <alignment vertical="center" wrapText="1"/>
    </xf>
    <xf numFmtId="0" fontId="22" fillId="0" borderId="22" xfId="0" applyFont="1" applyBorder="1" applyAlignment="1">
      <alignment horizontal="center" vertical="center" wrapText="1"/>
    </xf>
    <xf numFmtId="1" fontId="22" fillId="0" borderId="22" xfId="0" applyNumberFormat="1" applyFont="1" applyBorder="1" applyAlignment="1">
      <alignment horizontal="center" vertical="center" wrapText="1"/>
    </xf>
    <xf numFmtId="164" fontId="22" fillId="0" borderId="22" xfId="0" applyNumberFormat="1" applyFont="1" applyBorder="1" applyAlignment="1">
      <alignment horizontal="right" vertical="center" wrapText="1"/>
    </xf>
    <xf numFmtId="0" fontId="168" fillId="0" borderId="15" xfId="0" applyFont="1" applyBorder="1" applyAlignment="1">
      <alignment vertical="center" wrapText="1"/>
    </xf>
    <xf numFmtId="0" fontId="174" fillId="0" borderId="16" xfId="0" applyFont="1" applyBorder="1" applyAlignment="1">
      <alignment horizontal="center" vertical="center" wrapText="1"/>
    </xf>
    <xf numFmtId="0" fontId="22" fillId="0" borderId="16" xfId="0" applyFont="1" applyBorder="1" applyAlignment="1">
      <alignment horizontal="center" vertical="center" wrapText="1"/>
    </xf>
    <xf numFmtId="164" fontId="22" fillId="0" borderId="16" xfId="0" applyNumberFormat="1" applyFont="1" applyBorder="1" applyAlignment="1">
      <alignment horizontal="right" vertical="center" wrapText="1"/>
    </xf>
    <xf numFmtId="0" fontId="168" fillId="0" borderId="18" xfId="0" applyFont="1" applyBorder="1" applyAlignment="1">
      <alignment vertical="center" wrapText="1"/>
    </xf>
    <xf numFmtId="0" fontId="174" fillId="0" borderId="19" xfId="0" applyFont="1" applyBorder="1" applyAlignment="1">
      <alignment horizontal="center" vertical="center" wrapText="1"/>
    </xf>
    <xf numFmtId="0" fontId="22" fillId="0" borderId="43" xfId="0" applyFont="1" applyBorder="1" applyAlignment="1">
      <alignment horizontal="center" vertical="center" wrapText="1"/>
    </xf>
    <xf numFmtId="164" fontId="22" fillId="0" borderId="43" xfId="0" applyNumberFormat="1" applyFont="1" applyBorder="1" applyAlignment="1">
      <alignment horizontal="right" vertical="center" wrapText="1"/>
    </xf>
    <xf numFmtId="0" fontId="22" fillId="0" borderId="18" xfId="0" applyFont="1" applyBorder="1" applyAlignment="1">
      <alignment vertical="center" wrapText="1"/>
    </xf>
    <xf numFmtId="0" fontId="15" fillId="0" borderId="16" xfId="0" applyFont="1" applyBorder="1" applyAlignment="1">
      <alignment horizontal="center" vertical="center" wrapText="1"/>
    </xf>
    <xf numFmtId="164" fontId="15" fillId="0" borderId="16" xfId="0" applyNumberFormat="1" applyFont="1" applyBorder="1" applyAlignment="1">
      <alignment horizontal="right" vertical="center" wrapText="1"/>
    </xf>
    <xf numFmtId="0" fontId="15" fillId="0" borderId="19" xfId="0" applyFont="1" applyBorder="1" applyAlignment="1">
      <alignment horizontal="center" vertical="center" wrapText="1"/>
    </xf>
    <xf numFmtId="164" fontId="15" fillId="0" borderId="19" xfId="0" applyNumberFormat="1" applyFont="1" applyBorder="1" applyAlignment="1">
      <alignment horizontal="right" vertical="center" wrapText="1"/>
    </xf>
    <xf numFmtId="0" fontId="24" fillId="0" borderId="27" xfId="0" applyFont="1" applyBorder="1" applyAlignment="1">
      <alignment vertical="center"/>
    </xf>
    <xf numFmtId="0" fontId="71" fillId="0" borderId="28" xfId="0" applyFont="1" applyBorder="1" applyAlignment="1">
      <alignment vertical="center"/>
    </xf>
    <xf numFmtId="0" fontId="24" fillId="0" borderId="28" xfId="0" applyFont="1" applyBorder="1" applyAlignment="1">
      <alignment horizontal="center" vertical="center"/>
    </xf>
    <xf numFmtId="0" fontId="8" fillId="0" borderId="28" xfId="0" applyFont="1" applyBorder="1" applyAlignment="1">
      <alignment vertical="center"/>
    </xf>
    <xf numFmtId="0" fontId="9" fillId="0" borderId="28" xfId="0" applyFont="1" applyBorder="1" applyAlignment="1">
      <alignment vertical="center"/>
    </xf>
    <xf numFmtId="0" fontId="57" fillId="0" borderId="28" xfId="0" applyFont="1" applyBorder="1" applyAlignment="1">
      <alignment vertical="center"/>
    </xf>
    <xf numFmtId="0" fontId="34" fillId="0" borderId="28" xfId="0" applyFont="1" applyBorder="1" applyAlignment="1">
      <alignment vertical="center"/>
    </xf>
    <xf numFmtId="0" fontId="34" fillId="0" borderId="29" xfId="0" applyFont="1" applyBorder="1" applyAlignment="1">
      <alignment vertical="center"/>
    </xf>
    <xf numFmtId="0" fontId="24" fillId="0" borderId="30" xfId="0" applyFont="1" applyBorder="1" applyAlignment="1">
      <alignment vertical="center"/>
    </xf>
    <xf numFmtId="0" fontId="25" fillId="0" borderId="2" xfId="0" applyFont="1" applyBorder="1" applyAlignment="1">
      <alignment vertical="center"/>
    </xf>
    <xf numFmtId="44" fontId="24" fillId="0" borderId="26" xfId="14" applyFont="1" applyBorder="1" applyAlignment="1" applyProtection="1">
      <alignment vertical="center"/>
      <protection locked="0"/>
    </xf>
    <xf numFmtId="44" fontId="24" fillId="0" borderId="26" xfId="14" applyFont="1" applyFill="1" applyBorder="1" applyAlignment="1" applyProtection="1">
      <alignment vertical="center"/>
      <protection locked="0"/>
    </xf>
    <xf numFmtId="0" fontId="24" fillId="0" borderId="2" xfId="13" applyFont="1" applyBorder="1" applyAlignment="1">
      <alignment vertical="top"/>
    </xf>
    <xf numFmtId="0" fontId="166" fillId="0" borderId="30" xfId="13" applyFont="1" applyBorder="1" applyAlignment="1">
      <alignment vertical="top" wrapText="1"/>
    </xf>
    <xf numFmtId="44" fontId="64" fillId="0" borderId="0" xfId="13" applyNumberFormat="1" applyFont="1" applyAlignment="1">
      <alignment vertical="top"/>
    </xf>
    <xf numFmtId="0" fontId="24" fillId="0" borderId="0" xfId="13" applyFont="1" applyAlignment="1">
      <alignment horizontal="right" vertical="top" wrapText="1"/>
    </xf>
    <xf numFmtId="0" fontId="169" fillId="0" borderId="30" xfId="13" applyFont="1" applyBorder="1" applyAlignment="1">
      <alignment vertical="top" wrapText="1"/>
    </xf>
    <xf numFmtId="0" fontId="118" fillId="18" borderId="0" xfId="0" applyFont="1" applyFill="1" applyAlignment="1">
      <alignment vertical="top"/>
    </xf>
    <xf numFmtId="44" fontId="181" fillId="16" borderId="92" xfId="1" applyFont="1" applyFill="1" applyBorder="1" applyAlignment="1">
      <alignment vertical="top" wrapText="1"/>
    </xf>
    <xf numFmtId="0" fontId="24" fillId="17" borderId="4" xfId="0" applyFont="1" applyFill="1" applyBorder="1"/>
    <xf numFmtId="44" fontId="181" fillId="16" borderId="109" xfId="1" applyFont="1" applyFill="1" applyBorder="1" applyAlignment="1">
      <alignment vertical="top" wrapText="1"/>
    </xf>
    <xf numFmtId="0" fontId="24" fillId="16" borderId="1" xfId="13" applyFont="1" applyFill="1" applyBorder="1" applyAlignment="1">
      <alignment horizontal="center" vertical="center"/>
    </xf>
    <xf numFmtId="0" fontId="24" fillId="16" borderId="41" xfId="13" applyFont="1" applyFill="1" applyBorder="1" applyAlignment="1">
      <alignment horizontal="center" vertical="center"/>
    </xf>
    <xf numFmtId="0" fontId="118" fillId="18" borderId="2" xfId="0" applyFont="1" applyFill="1" applyBorder="1" applyAlignment="1">
      <alignment vertical="top"/>
    </xf>
    <xf numFmtId="0" fontId="24" fillId="17" borderId="85" xfId="0" applyFont="1" applyFill="1" applyBorder="1"/>
    <xf numFmtId="0" fontId="24" fillId="17" borderId="40" xfId="0" applyFont="1" applyFill="1" applyBorder="1"/>
    <xf numFmtId="0" fontId="24" fillId="0" borderId="30" xfId="13" applyFont="1" applyBorder="1" applyAlignment="1">
      <alignment vertical="top"/>
    </xf>
    <xf numFmtId="0" fontId="24" fillId="0" borderId="85" xfId="13" applyFont="1" applyBorder="1" applyAlignment="1">
      <alignment vertical="top"/>
    </xf>
    <xf numFmtId="0" fontId="24" fillId="0" borderId="40" xfId="13" applyFont="1" applyBorder="1" applyAlignment="1">
      <alignment vertical="top"/>
    </xf>
    <xf numFmtId="44" fontId="181" fillId="16" borderId="91" xfId="1" applyFont="1" applyFill="1" applyBorder="1" applyAlignment="1">
      <alignment vertical="top" wrapText="1"/>
    </xf>
    <xf numFmtId="0" fontId="24" fillId="0" borderId="29" xfId="13" applyFont="1" applyBorder="1" applyAlignment="1">
      <alignment vertical="top"/>
    </xf>
    <xf numFmtId="0" fontId="24" fillId="0" borderId="30" xfId="13" applyFont="1" applyBorder="1" applyAlignment="1">
      <alignment vertical="center"/>
    </xf>
    <xf numFmtId="0" fontId="164" fillId="14" borderId="36" xfId="13" applyFont="1" applyFill="1" applyBorder="1" applyAlignment="1">
      <alignment horizontal="right" vertical="center" wrapText="1"/>
    </xf>
    <xf numFmtId="44" fontId="64" fillId="14" borderId="1" xfId="14" applyFont="1" applyFill="1" applyBorder="1" applyAlignment="1">
      <alignment vertical="center" wrapText="1"/>
    </xf>
    <xf numFmtId="44" fontId="188" fillId="14" borderId="1" xfId="14" applyFont="1" applyFill="1" applyBorder="1" applyAlignment="1">
      <alignment vertical="center" wrapText="1"/>
    </xf>
    <xf numFmtId="0" fontId="64" fillId="14" borderId="83" xfId="13" applyFont="1" applyFill="1" applyBorder="1" applyAlignment="1">
      <alignment horizontal="center" vertical="center"/>
    </xf>
    <xf numFmtId="0" fontId="64" fillId="14" borderId="1" xfId="13" applyFont="1" applyFill="1" applyBorder="1" applyAlignment="1">
      <alignment horizontal="center" vertical="center"/>
    </xf>
    <xf numFmtId="0" fontId="64" fillId="0" borderId="0" xfId="13" applyFont="1" applyAlignment="1">
      <alignment vertical="center"/>
    </xf>
    <xf numFmtId="44" fontId="64" fillId="14" borderId="79" xfId="14" applyFont="1" applyFill="1" applyBorder="1" applyAlignment="1">
      <alignment vertical="center" wrapText="1"/>
    </xf>
    <xf numFmtId="0" fontId="24" fillId="16" borderId="25" xfId="13" applyFont="1" applyFill="1" applyBorder="1" applyAlignment="1">
      <alignment horizontal="center" vertical="center"/>
    </xf>
    <xf numFmtId="0" fontId="24" fillId="16" borderId="40" xfId="13" applyFont="1" applyFill="1" applyBorder="1" applyAlignment="1">
      <alignment horizontal="center" vertical="center"/>
    </xf>
    <xf numFmtId="0" fontId="187" fillId="14" borderId="32" xfId="13" applyFont="1" applyFill="1" applyBorder="1" applyAlignment="1">
      <alignment horizontal="center" vertical="center" wrapText="1"/>
    </xf>
    <xf numFmtId="44" fontId="64" fillId="14" borderId="32" xfId="14" applyFont="1" applyFill="1" applyBorder="1" applyAlignment="1" applyProtection="1">
      <alignment vertical="center"/>
      <protection locked="0"/>
    </xf>
    <xf numFmtId="44" fontId="64" fillId="14" borderId="32" xfId="14" applyFont="1" applyFill="1" applyBorder="1" applyAlignment="1">
      <alignment vertical="center"/>
    </xf>
    <xf numFmtId="0" fontId="191" fillId="0" borderId="79" xfId="13" applyFont="1" applyBorder="1" applyAlignment="1">
      <alignment vertical="center" wrapText="1"/>
    </xf>
    <xf numFmtId="0" fontId="192" fillId="0" borderId="41" xfId="13" applyFont="1" applyBorder="1" applyAlignment="1">
      <alignment vertical="center" wrapText="1"/>
    </xf>
    <xf numFmtId="0" fontId="191" fillId="0" borderId="0" xfId="13" applyFont="1" applyAlignment="1">
      <alignment vertical="center"/>
    </xf>
    <xf numFmtId="0" fontId="193" fillId="14" borderId="105" xfId="13" applyFont="1" applyFill="1" applyBorder="1" applyAlignment="1">
      <alignment horizontal="center" vertical="center" wrapText="1"/>
    </xf>
    <xf numFmtId="44" fontId="50" fillId="14" borderId="79" xfId="14" applyFont="1" applyFill="1" applyBorder="1" applyAlignment="1" applyProtection="1">
      <alignment vertical="center"/>
      <protection locked="0"/>
    </xf>
    <xf numFmtId="44" fontId="50" fillId="14" borderId="32" xfId="1" applyFont="1" applyFill="1" applyBorder="1" applyAlignment="1">
      <alignment vertical="center"/>
    </xf>
    <xf numFmtId="44" fontId="50" fillId="14" borderId="41" xfId="14" applyFont="1" applyFill="1" applyBorder="1" applyAlignment="1">
      <alignment vertical="center"/>
    </xf>
    <xf numFmtId="0" fontId="187" fillId="0" borderId="30" xfId="13" applyFont="1" applyBorder="1" applyAlignment="1">
      <alignment vertical="center" wrapText="1"/>
    </xf>
    <xf numFmtId="0" fontId="187" fillId="0" borderId="0" xfId="13" applyFont="1" applyAlignment="1">
      <alignment horizontal="center" vertical="center"/>
    </xf>
    <xf numFmtId="44" fontId="64" fillId="0" borderId="44" xfId="13" applyNumberFormat="1" applyFont="1" applyBorder="1" applyAlignment="1">
      <alignment vertical="center"/>
    </xf>
    <xf numFmtId="44" fontId="64" fillId="0" borderId="45" xfId="13" applyNumberFormat="1" applyFont="1" applyBorder="1" applyAlignment="1">
      <alignment vertical="center"/>
    </xf>
    <xf numFmtId="44" fontId="64" fillId="0" borderId="85" xfId="13" applyNumberFormat="1" applyFont="1" applyBorder="1" applyAlignment="1">
      <alignment vertical="center"/>
    </xf>
    <xf numFmtId="44" fontId="64" fillId="0" borderId="25" xfId="13" applyNumberFormat="1" applyFont="1" applyBorder="1" applyAlignment="1">
      <alignment vertical="center"/>
    </xf>
    <xf numFmtId="0" fontId="188" fillId="0" borderId="109" xfId="13" applyFont="1" applyBorder="1" applyAlignment="1" applyProtection="1">
      <alignment vertical="center" wrapText="1"/>
      <protection locked="0"/>
    </xf>
    <xf numFmtId="0" fontId="64" fillId="0" borderId="30" xfId="13" applyFont="1" applyBorder="1" applyAlignment="1">
      <alignment vertical="center"/>
    </xf>
    <xf numFmtId="0" fontId="64" fillId="0" borderId="2" xfId="13" applyFont="1" applyBorder="1" applyAlignment="1">
      <alignment vertical="center"/>
    </xf>
    <xf numFmtId="0" fontId="191" fillId="0" borderId="79" xfId="13" applyFont="1" applyBorder="1" applyAlignment="1">
      <alignment vertical="center"/>
    </xf>
    <xf numFmtId="0" fontId="191" fillId="0" borderId="41" xfId="13" applyFont="1" applyBorder="1" applyAlignment="1">
      <alignment vertical="center"/>
    </xf>
    <xf numFmtId="179" fontId="35" fillId="2" borderId="26" xfId="15" applyNumberFormat="1" applyFont="1" applyFill="1" applyBorder="1" applyAlignment="1">
      <alignment vertical="top" wrapText="1"/>
    </xf>
    <xf numFmtId="179" fontId="35" fillId="2" borderId="92" xfId="14" applyNumberFormat="1" applyFont="1" applyFill="1" applyBorder="1" applyAlignment="1">
      <alignment vertical="top" wrapText="1"/>
    </xf>
    <xf numFmtId="179" fontId="34" fillId="2" borderId="108" xfId="15" applyNumberFormat="1" applyFont="1" applyFill="1" applyBorder="1" applyAlignment="1" applyProtection="1">
      <alignment vertical="top" wrapText="1"/>
      <protection locked="0"/>
    </xf>
    <xf numFmtId="179" fontId="34" fillId="2" borderId="109" xfId="14" applyNumberFormat="1" applyFont="1" applyFill="1" applyBorder="1" applyAlignment="1">
      <alignment vertical="top" wrapText="1"/>
    </xf>
    <xf numFmtId="44" fontId="50" fillId="14" borderId="105" xfId="1" applyFont="1" applyFill="1" applyBorder="1" applyAlignment="1">
      <alignment vertical="center"/>
    </xf>
    <xf numFmtId="44" fontId="50" fillId="14" borderId="83" xfId="1" applyFont="1" applyFill="1" applyBorder="1" applyAlignment="1">
      <alignment vertical="center"/>
    </xf>
    <xf numFmtId="44" fontId="50" fillId="14" borderId="1" xfId="1" applyFont="1" applyFill="1" applyBorder="1" applyAlignment="1">
      <alignment vertical="center"/>
    </xf>
    <xf numFmtId="179" fontId="34" fillId="19" borderId="83" xfId="9" applyNumberFormat="1" applyFont="1" applyFill="1" applyBorder="1" applyAlignment="1">
      <alignment vertical="top" wrapText="1"/>
    </xf>
    <xf numFmtId="179" fontId="34" fillId="19" borderId="1" xfId="13" applyNumberFormat="1" applyFont="1" applyFill="1" applyBorder="1" applyAlignment="1">
      <alignment vertical="top" wrapText="1"/>
    </xf>
    <xf numFmtId="8" fontId="34" fillId="0" borderId="0" xfId="0" applyNumberFormat="1" applyFont="1" applyAlignment="1" applyProtection="1">
      <alignment vertical="center"/>
      <protection locked="0"/>
    </xf>
    <xf numFmtId="8" fontId="58" fillId="0" borderId="57" xfId="0" applyNumberFormat="1" applyFont="1" applyBorder="1" applyAlignment="1" applyProtection="1">
      <alignment vertical="center"/>
      <protection locked="0"/>
    </xf>
    <xf numFmtId="40" fontId="34" fillId="0" borderId="79" xfId="0" applyNumberFormat="1" applyFont="1" applyBorder="1" applyAlignment="1">
      <alignment vertical="center"/>
    </xf>
    <xf numFmtId="40" fontId="130" fillId="0" borderId="41" xfId="0" applyNumberFormat="1" applyFont="1" applyBorder="1" applyAlignment="1">
      <alignment vertical="center"/>
    </xf>
    <xf numFmtId="8" fontId="34" fillId="0" borderId="54" xfId="0" applyNumberFormat="1" applyFont="1" applyBorder="1" applyAlignment="1" applyProtection="1">
      <alignment vertical="center"/>
      <protection locked="0"/>
    </xf>
    <xf numFmtId="40" fontId="34" fillId="0" borderId="83" xfId="0" applyNumberFormat="1" applyFont="1" applyBorder="1" applyAlignment="1">
      <alignment horizontal="right" vertical="center"/>
    </xf>
    <xf numFmtId="164" fontId="50" fillId="0" borderId="115" xfId="0" applyNumberFormat="1" applyFont="1" applyBorder="1" applyAlignment="1">
      <alignment vertical="center"/>
    </xf>
    <xf numFmtId="164" fontId="50" fillId="5" borderId="24" xfId="0" applyNumberFormat="1" applyFont="1" applyFill="1" applyBorder="1" applyAlignment="1">
      <alignment vertical="center"/>
    </xf>
    <xf numFmtId="0" fontId="189" fillId="6" borderId="36" xfId="13" applyFont="1" applyFill="1" applyBorder="1" applyAlignment="1" applyProtection="1">
      <alignment horizontal="right" vertical="center" wrapText="1"/>
      <protection locked="0"/>
    </xf>
    <xf numFmtId="44" fontId="64" fillId="0" borderId="41" xfId="14" applyFont="1" applyBorder="1" applyAlignment="1">
      <alignment vertical="center" wrapText="1"/>
    </xf>
    <xf numFmtId="0" fontId="53" fillId="0" borderId="83" xfId="13" applyFont="1" applyBorder="1" applyAlignment="1">
      <alignment horizontal="center" wrapText="1"/>
    </xf>
    <xf numFmtId="0" fontId="194" fillId="0" borderId="90" xfId="0" applyFont="1" applyBorder="1" applyAlignment="1">
      <alignment vertical="center" wrapText="1"/>
    </xf>
    <xf numFmtId="0" fontId="194" fillId="0" borderId="18" xfId="0" applyFont="1" applyBorder="1" applyAlignment="1">
      <alignment vertical="center" wrapText="1"/>
    </xf>
    <xf numFmtId="0" fontId="64" fillId="4" borderId="0" xfId="5" applyFont="1" applyFill="1" applyAlignment="1">
      <alignment horizontal="left"/>
    </xf>
    <xf numFmtId="0" fontId="24" fillId="4" borderId="0" xfId="5" applyFont="1" applyFill="1"/>
    <xf numFmtId="0" fontId="15" fillId="4" borderId="8" xfId="5" applyFont="1" applyFill="1" applyBorder="1" applyAlignment="1">
      <alignment horizontal="left"/>
    </xf>
    <xf numFmtId="0" fontId="194" fillId="6" borderId="90" xfId="0" applyFont="1" applyFill="1" applyBorder="1" applyAlignment="1">
      <alignment vertical="center" wrapText="1"/>
    </xf>
    <xf numFmtId="0" fontId="22" fillId="6" borderId="19" xfId="0" applyFont="1" applyFill="1" applyBorder="1" applyAlignment="1">
      <alignment horizontal="center" vertical="center" wrapText="1"/>
    </xf>
    <xf numFmtId="1" fontId="22" fillId="6" borderId="19" xfId="0" applyNumberFormat="1" applyFont="1" applyFill="1" applyBorder="1" applyAlignment="1">
      <alignment horizontal="center" vertical="center" wrapText="1"/>
    </xf>
    <xf numFmtId="164" fontId="22" fillId="6" borderId="19" xfId="0" applyNumberFormat="1" applyFont="1" applyFill="1" applyBorder="1" applyAlignment="1">
      <alignment horizontal="right" vertical="center" wrapText="1"/>
    </xf>
    <xf numFmtId="164" fontId="22" fillId="6" borderId="20" xfId="0" applyNumberFormat="1" applyFont="1" applyFill="1" applyBorder="1" applyAlignment="1">
      <alignment vertical="center" wrapText="1"/>
    </xf>
    <xf numFmtId="0" fontId="22" fillId="0" borderId="15" xfId="0" applyFont="1" applyBorder="1" applyAlignment="1" applyProtection="1">
      <alignment vertical="center" wrapText="1"/>
      <protection locked="0"/>
    </xf>
    <xf numFmtId="179" fontId="195" fillId="0" borderId="46" xfId="13" applyNumberFormat="1" applyFont="1" applyBorder="1" applyAlignment="1" applyProtection="1">
      <alignment vertical="center" wrapText="1"/>
      <protection locked="0"/>
    </xf>
    <xf numFmtId="0" fontId="196" fillId="0" borderId="0" xfId="0" applyFont="1" applyAlignment="1">
      <alignment vertical="center"/>
    </xf>
    <xf numFmtId="181" fontId="130" fillId="6" borderId="48" xfId="0" applyNumberFormat="1" applyFont="1" applyFill="1" applyBorder="1" applyAlignment="1" applyProtection="1">
      <alignment vertical="center"/>
      <protection locked="0"/>
    </xf>
    <xf numFmtId="181" fontId="130" fillId="6" borderId="88" xfId="0" applyNumberFormat="1" applyFont="1" applyFill="1" applyBorder="1" applyAlignment="1" applyProtection="1">
      <alignment vertical="center"/>
      <protection locked="0"/>
    </xf>
    <xf numFmtId="0" fontId="23" fillId="5" borderId="0" xfId="5" applyFont="1" applyFill="1"/>
    <xf numFmtId="0" fontId="19" fillId="5" borderId="0" xfId="5" applyFont="1" applyFill="1"/>
    <xf numFmtId="0" fontId="16" fillId="5" borderId="0" xfId="5" applyFont="1" applyFill="1" applyAlignment="1">
      <alignment horizontal="right"/>
    </xf>
    <xf numFmtId="0" fontId="60" fillId="5" borderId="0" xfId="5" applyFont="1" applyFill="1"/>
    <xf numFmtId="0" fontId="35" fillId="8" borderId="108" xfId="13" applyFont="1" applyFill="1" applyBorder="1" applyAlignment="1">
      <alignment horizontal="center" vertical="center" wrapText="1"/>
    </xf>
    <xf numFmtId="0" fontId="35" fillId="8" borderId="109" xfId="13" applyFont="1" applyFill="1" applyBorder="1" applyAlignment="1">
      <alignment horizontal="center" vertical="center" wrapText="1"/>
    </xf>
    <xf numFmtId="44" fontId="35" fillId="0" borderId="26" xfId="14" applyFont="1" applyBorder="1" applyAlignment="1">
      <alignment vertical="top" wrapText="1"/>
    </xf>
    <xf numFmtId="44" fontId="35" fillId="0" borderId="92" xfId="14" applyFont="1" applyBorder="1" applyAlignment="1">
      <alignment vertical="top" wrapText="1"/>
    </xf>
    <xf numFmtId="44" fontId="35" fillId="16" borderId="26" xfId="14" applyFont="1" applyFill="1" applyBorder="1" applyAlignment="1">
      <alignment vertical="top" wrapText="1"/>
    </xf>
    <xf numFmtId="44" fontId="35" fillId="16" borderId="92" xfId="14" applyFont="1" applyFill="1" applyBorder="1" applyAlignment="1">
      <alignment vertical="top" wrapText="1"/>
    </xf>
    <xf numFmtId="44" fontId="35" fillId="0" borderId="33" xfId="14" applyFont="1" applyBorder="1" applyAlignment="1">
      <alignment vertical="top" wrapText="1"/>
    </xf>
    <xf numFmtId="44" fontId="35" fillId="0" borderId="107" xfId="14" applyFont="1" applyBorder="1" applyAlignment="1">
      <alignment vertical="top" wrapText="1"/>
    </xf>
    <xf numFmtId="44" fontId="43" fillId="14" borderId="79" xfId="14" applyFont="1" applyFill="1" applyBorder="1" applyAlignment="1">
      <alignment vertical="center" wrapText="1"/>
    </xf>
    <xf numFmtId="44" fontId="43" fillId="14" borderId="1" xfId="14" applyFont="1" applyFill="1" applyBorder="1" applyAlignment="1">
      <alignment vertical="center" wrapText="1"/>
    </xf>
    <xf numFmtId="179" fontId="35" fillId="2" borderId="108" xfId="15" applyNumberFormat="1" applyFont="1" applyFill="1" applyBorder="1" applyAlignment="1" applyProtection="1">
      <alignment vertical="top" wrapText="1"/>
      <protection locked="0"/>
    </xf>
    <xf numFmtId="179" fontId="35" fillId="2" borderId="109" xfId="14" applyNumberFormat="1" applyFont="1" applyFill="1" applyBorder="1" applyAlignment="1">
      <alignment vertical="top" wrapText="1"/>
    </xf>
    <xf numFmtId="44" fontId="51" fillId="14" borderId="83" xfId="1" applyFont="1" applyFill="1" applyBorder="1" applyAlignment="1">
      <alignment vertical="center"/>
    </xf>
    <xf numFmtId="44" fontId="51" fillId="14" borderId="1" xfId="1" applyFont="1" applyFill="1" applyBorder="1" applyAlignment="1">
      <alignment vertical="center"/>
    </xf>
    <xf numFmtId="44" fontId="43" fillId="0" borderId="85" xfId="13" applyNumberFormat="1" applyFont="1" applyBorder="1" applyAlignment="1">
      <alignment vertical="center"/>
    </xf>
    <xf numFmtId="44" fontId="43" fillId="0" borderId="25" xfId="13" applyNumberFormat="1" applyFont="1" applyBorder="1" applyAlignment="1">
      <alignment vertical="center"/>
    </xf>
    <xf numFmtId="44" fontId="35" fillId="5" borderId="33" xfId="14" applyFont="1" applyFill="1" applyBorder="1" applyAlignment="1">
      <alignment vertical="top" wrapText="1"/>
    </xf>
    <xf numFmtId="44" fontId="35" fillId="5" borderId="107" xfId="14" applyFont="1" applyFill="1" applyBorder="1" applyAlignment="1">
      <alignment vertical="center" wrapText="1"/>
    </xf>
    <xf numFmtId="44" fontId="43" fillId="0" borderId="83" xfId="13" applyNumberFormat="1" applyFont="1" applyBorder="1" applyAlignment="1">
      <alignment vertical="top" wrapText="1"/>
    </xf>
    <xf numFmtId="44" fontId="43" fillId="0" borderId="1" xfId="13" applyNumberFormat="1" applyFont="1" applyBorder="1" applyAlignment="1">
      <alignment vertical="top" wrapText="1"/>
    </xf>
    <xf numFmtId="0" fontId="198" fillId="16" borderId="0" xfId="0" applyFont="1" applyFill="1" applyAlignment="1">
      <alignment horizontal="justify" vertical="center"/>
    </xf>
    <xf numFmtId="0" fontId="127" fillId="16" borderId="0" xfId="0" applyFont="1" applyFill="1" applyAlignment="1">
      <alignment horizontal="justify" vertical="top"/>
    </xf>
    <xf numFmtId="0" fontId="198" fillId="16" borderId="0" xfId="0" applyFont="1" applyFill="1" applyAlignment="1" applyProtection="1">
      <alignment horizontal="justify" vertical="top"/>
      <protection locked="0"/>
    </xf>
    <xf numFmtId="0" fontId="127" fillId="16" borderId="0" xfId="0" applyFont="1" applyFill="1" applyAlignment="1" applyProtection="1">
      <alignment horizontal="justify" vertical="top" wrapText="1"/>
      <protection locked="0"/>
    </xf>
    <xf numFmtId="44" fontId="24" fillId="20" borderId="19" xfId="1" applyFont="1" applyFill="1" applyBorder="1" applyProtection="1"/>
    <xf numFmtId="8" fontId="24" fillId="20" borderId="19" xfId="1" applyNumberFormat="1" applyFont="1" applyFill="1" applyBorder="1" applyProtection="1"/>
    <xf numFmtId="8" fontId="24" fillId="20" borderId="22" xfId="1" applyNumberFormat="1" applyFont="1" applyFill="1" applyBorder="1" applyProtection="1"/>
    <xf numFmtId="0" fontId="89" fillId="20" borderId="0" xfId="0" applyFont="1" applyFill="1" applyAlignment="1">
      <alignment vertical="center" wrapText="1"/>
    </xf>
    <xf numFmtId="0" fontId="89" fillId="20" borderId="4" xfId="0" applyFont="1" applyFill="1" applyBorder="1" applyAlignment="1">
      <alignment horizontal="center" vertical="center" wrapText="1"/>
    </xf>
    <xf numFmtId="0" fontId="96" fillId="20" borderId="0" xfId="0" applyFont="1" applyFill="1"/>
    <xf numFmtId="44" fontId="9" fillId="20" borderId="17" xfId="0" applyNumberFormat="1" applyFont="1" applyFill="1" applyBorder="1"/>
    <xf numFmtId="0" fontId="9" fillId="20" borderId="0" xfId="0" applyFont="1" applyFill="1"/>
    <xf numFmtId="1" fontId="84" fillId="20" borderId="0" xfId="0" applyNumberFormat="1" applyFont="1" applyFill="1" applyAlignment="1">
      <alignment vertical="center" wrapText="1"/>
    </xf>
    <xf numFmtId="0" fontId="24" fillId="20" borderId="0" xfId="0" applyFont="1" applyFill="1"/>
    <xf numFmtId="0" fontId="50" fillId="20" borderId="18" xfId="0" applyFont="1" applyFill="1" applyBorder="1" applyAlignment="1">
      <alignment horizontal="center"/>
    </xf>
    <xf numFmtId="0" fontId="64" fillId="20" borderId="19" xfId="0" applyFont="1" applyFill="1" applyBorder="1" applyAlignment="1">
      <alignment horizontal="center"/>
    </xf>
    <xf numFmtId="0" fontId="64" fillId="20" borderId="20" xfId="0" applyFont="1" applyFill="1" applyBorder="1" applyAlignment="1">
      <alignment horizontal="center"/>
    </xf>
    <xf numFmtId="1" fontId="127" fillId="20" borderId="0" xfId="0" applyNumberFormat="1" applyFont="1" applyFill="1" applyAlignment="1">
      <alignment vertical="center" wrapText="1"/>
    </xf>
    <xf numFmtId="1" fontId="97" fillId="20" borderId="16" xfId="0" applyNumberFormat="1" applyFont="1" applyFill="1" applyBorder="1" applyAlignment="1">
      <alignment horizontal="center" vertical="center" wrapText="1"/>
    </xf>
    <xf numFmtId="164" fontId="97" fillId="20" borderId="16" xfId="0" applyNumberFormat="1" applyFont="1" applyFill="1" applyBorder="1" applyAlignment="1">
      <alignment horizontal="right" vertical="center" wrapText="1"/>
    </xf>
    <xf numFmtId="164" fontId="22" fillId="20" borderId="20" xfId="0" applyNumberFormat="1" applyFont="1" applyFill="1" applyBorder="1" applyAlignment="1">
      <alignment horizontal="right" vertical="center" wrapText="1"/>
    </xf>
    <xf numFmtId="44" fontId="22" fillId="20" borderId="18" xfId="1" applyFont="1" applyFill="1" applyBorder="1" applyAlignment="1" applyProtection="1">
      <alignment horizontal="right"/>
    </xf>
    <xf numFmtId="44" fontId="24" fillId="20" borderId="20" xfId="1" applyFont="1" applyFill="1" applyBorder="1" applyProtection="1"/>
    <xf numFmtId="1" fontId="97" fillId="20" borderId="19" xfId="0" applyNumberFormat="1" applyFont="1" applyFill="1" applyBorder="1" applyAlignment="1">
      <alignment horizontal="center" vertical="center" wrapText="1"/>
    </xf>
    <xf numFmtId="164" fontId="97" fillId="20" borderId="19" xfId="0" applyNumberFormat="1" applyFont="1" applyFill="1" applyBorder="1" applyAlignment="1">
      <alignment horizontal="right" vertical="center" wrapText="1"/>
    </xf>
    <xf numFmtId="8" fontId="22" fillId="20" borderId="18" xfId="1" applyNumberFormat="1" applyFont="1" applyFill="1" applyBorder="1" applyAlignment="1" applyProtection="1">
      <alignment horizontal="right"/>
    </xf>
    <xf numFmtId="8" fontId="24" fillId="20" borderId="20" xfId="1" applyNumberFormat="1" applyFont="1" applyFill="1" applyBorder="1" applyProtection="1"/>
    <xf numFmtId="8" fontId="22" fillId="20" borderId="21" xfId="1" applyNumberFormat="1" applyFont="1" applyFill="1" applyBorder="1" applyAlignment="1" applyProtection="1">
      <alignment horizontal="right"/>
    </xf>
    <xf numFmtId="164" fontId="47" fillId="20" borderId="20" xfId="0" applyNumberFormat="1" applyFont="1" applyFill="1" applyBorder="1" applyAlignment="1">
      <alignment horizontal="right" vertical="center" wrapText="1"/>
    </xf>
    <xf numFmtId="8" fontId="22" fillId="20" borderId="43" xfId="1" applyNumberFormat="1" applyFont="1" applyFill="1" applyBorder="1" applyAlignment="1" applyProtection="1">
      <alignment horizontal="right"/>
    </xf>
    <xf numFmtId="8" fontId="24" fillId="20" borderId="43" xfId="1" applyNumberFormat="1" applyFont="1" applyFill="1" applyBorder="1" applyProtection="1"/>
    <xf numFmtId="44" fontId="47" fillId="20" borderId="43" xfId="1" applyFont="1" applyFill="1" applyBorder="1" applyProtection="1"/>
    <xf numFmtId="44" fontId="22" fillId="20" borderId="19" xfId="1" applyFont="1" applyFill="1" applyBorder="1" applyAlignment="1" applyProtection="1">
      <alignment horizontal="right"/>
    </xf>
    <xf numFmtId="1" fontId="97" fillId="20" borderId="19" xfId="0" applyNumberFormat="1" applyFont="1" applyFill="1" applyBorder="1" applyAlignment="1">
      <alignment horizontal="center" vertical="top" wrapText="1"/>
    </xf>
    <xf numFmtId="164" fontId="97" fillId="20" borderId="19" xfId="0" applyNumberFormat="1" applyFont="1" applyFill="1" applyBorder="1" applyAlignment="1">
      <alignment horizontal="right" vertical="top" wrapText="1"/>
    </xf>
    <xf numFmtId="164" fontId="22" fillId="20" borderId="20" xfId="0" applyNumberFormat="1" applyFont="1" applyFill="1" applyBorder="1" applyAlignment="1">
      <alignment horizontal="right" vertical="top" wrapText="1"/>
    </xf>
    <xf numFmtId="1" fontId="97" fillId="20" borderId="3" xfId="0" applyNumberFormat="1" applyFont="1" applyFill="1" applyBorder="1" applyAlignment="1">
      <alignment horizontal="center" vertical="top" wrapText="1"/>
    </xf>
    <xf numFmtId="164" fontId="97" fillId="20" borderId="3" xfId="0" applyNumberFormat="1" applyFont="1" applyFill="1" applyBorder="1" applyAlignment="1">
      <alignment horizontal="right" vertical="top" wrapText="1"/>
    </xf>
    <xf numFmtId="164" fontId="22" fillId="20" borderId="35" xfId="0" applyNumberFormat="1" applyFont="1" applyFill="1" applyBorder="1" applyAlignment="1">
      <alignment horizontal="right" vertical="top" wrapText="1"/>
    </xf>
    <xf numFmtId="44" fontId="22" fillId="20" borderId="3" xfId="1" applyFont="1" applyFill="1" applyBorder="1" applyAlignment="1" applyProtection="1">
      <alignment horizontal="right"/>
    </xf>
    <xf numFmtId="44" fontId="24" fillId="20" borderId="3" xfId="1" applyFont="1" applyFill="1" applyBorder="1" applyProtection="1"/>
    <xf numFmtId="164" fontId="50" fillId="20" borderId="37" xfId="0" applyNumberFormat="1" applyFont="1" applyFill="1" applyBorder="1" applyAlignment="1">
      <alignment horizontal="right" wrapText="1"/>
    </xf>
    <xf numFmtId="164" fontId="50" fillId="20" borderId="100" xfId="0" applyNumberFormat="1" applyFont="1" applyFill="1" applyBorder="1" applyAlignment="1">
      <alignment horizontal="right" wrapText="1"/>
    </xf>
    <xf numFmtId="164" fontId="50" fillId="20" borderId="105" xfId="0" applyNumberFormat="1" applyFont="1" applyFill="1" applyBorder="1" applyAlignment="1">
      <alignment horizontal="right" wrapText="1"/>
    </xf>
    <xf numFmtId="8" fontId="34" fillId="20" borderId="46" xfId="0" applyNumberFormat="1" applyFont="1" applyFill="1" applyBorder="1"/>
    <xf numFmtId="0" fontId="147" fillId="20" borderId="48" xfId="0" applyFont="1" applyFill="1" applyBorder="1" applyAlignment="1">
      <alignment vertical="center" wrapText="1"/>
    </xf>
    <xf numFmtId="1" fontId="97" fillId="20" borderId="43" xfId="0" applyNumberFormat="1" applyFont="1" applyFill="1" applyBorder="1" applyAlignment="1">
      <alignment horizontal="center" vertical="top" wrapText="1"/>
    </xf>
    <xf numFmtId="164" fontId="97" fillId="20" borderId="43" xfId="0" applyNumberFormat="1" applyFont="1" applyFill="1" applyBorder="1" applyAlignment="1">
      <alignment horizontal="right" vertical="top" wrapText="1"/>
    </xf>
    <xf numFmtId="164" fontId="22" fillId="20" borderId="47" xfId="0" applyNumberFormat="1" applyFont="1" applyFill="1" applyBorder="1" applyAlignment="1">
      <alignment horizontal="right" vertical="top" wrapText="1"/>
    </xf>
    <xf numFmtId="44" fontId="24" fillId="20" borderId="17" xfId="1" applyFont="1" applyFill="1" applyBorder="1" applyProtection="1"/>
    <xf numFmtId="1" fontId="97" fillId="20" borderId="32" xfId="0" applyNumberFormat="1" applyFont="1" applyFill="1" applyBorder="1" applyAlignment="1">
      <alignment horizontal="center" vertical="top" wrapText="1"/>
    </xf>
    <xf numFmtId="164" fontId="97" fillId="20" borderId="32" xfId="0" applyNumberFormat="1" applyFont="1" applyFill="1" applyBorder="1" applyAlignment="1">
      <alignment horizontal="right" vertical="top" wrapText="1"/>
    </xf>
    <xf numFmtId="164" fontId="22" fillId="20" borderId="37" xfId="0" applyNumberFormat="1" applyFont="1" applyFill="1" applyBorder="1" applyAlignment="1">
      <alignment horizontal="right" vertical="top" wrapText="1"/>
    </xf>
    <xf numFmtId="1" fontId="97" fillId="20" borderId="43" xfId="0" applyNumberFormat="1" applyFont="1" applyFill="1" applyBorder="1" applyAlignment="1">
      <alignment horizontal="center" vertical="center" wrapText="1"/>
    </xf>
    <xf numFmtId="164" fontId="97" fillId="20" borderId="43" xfId="0" applyNumberFormat="1" applyFont="1" applyFill="1" applyBorder="1" applyAlignment="1">
      <alignment horizontal="right" vertical="center" wrapText="1"/>
    </xf>
    <xf numFmtId="164" fontId="22" fillId="20" borderId="47" xfId="0" applyNumberFormat="1" applyFont="1" applyFill="1" applyBorder="1" applyAlignment="1">
      <alignment horizontal="right" vertical="center" wrapText="1"/>
    </xf>
    <xf numFmtId="0" fontId="24" fillId="20" borderId="0" xfId="0" applyFont="1" applyFill="1" applyAlignment="1">
      <alignment vertical="center"/>
    </xf>
    <xf numFmtId="44" fontId="22" fillId="20" borderId="49" xfId="1" applyFont="1" applyFill="1" applyBorder="1" applyAlignment="1" applyProtection="1">
      <alignment horizontal="right" vertical="center"/>
    </xf>
    <xf numFmtId="44" fontId="24" fillId="20" borderId="43" xfId="1" applyFont="1" applyFill="1" applyBorder="1" applyAlignment="1" applyProtection="1">
      <alignment vertical="center"/>
    </xf>
    <xf numFmtId="44" fontId="24" fillId="20" borderId="47" xfId="1" applyFont="1" applyFill="1" applyBorder="1" applyAlignment="1" applyProtection="1">
      <alignment vertical="center"/>
    </xf>
    <xf numFmtId="8" fontId="24" fillId="20" borderId="20" xfId="1" applyNumberFormat="1" applyFont="1" applyFill="1" applyBorder="1" applyAlignment="1" applyProtection="1">
      <alignment vertical="center"/>
    </xf>
    <xf numFmtId="8" fontId="22" fillId="20" borderId="43" xfId="1" applyNumberFormat="1" applyFont="1" applyFill="1" applyBorder="1" applyAlignment="1" applyProtection="1">
      <alignment vertical="center"/>
    </xf>
    <xf numFmtId="8" fontId="24" fillId="20" borderId="43" xfId="1" applyNumberFormat="1" applyFont="1" applyFill="1" applyBorder="1" applyAlignment="1" applyProtection="1">
      <alignment vertical="center"/>
    </xf>
    <xf numFmtId="44" fontId="47" fillId="20" borderId="43" xfId="1" applyFont="1" applyFill="1" applyBorder="1" applyAlignment="1" applyProtection="1">
      <alignment vertical="center"/>
    </xf>
    <xf numFmtId="44" fontId="22" fillId="20" borderId="19" xfId="1" applyFont="1" applyFill="1" applyBorder="1" applyAlignment="1" applyProtection="1">
      <alignment vertical="center"/>
    </xf>
    <xf numFmtId="44" fontId="24" fillId="20" borderId="19" xfId="1" applyFont="1" applyFill="1" applyBorder="1" applyAlignment="1" applyProtection="1">
      <alignment vertical="center"/>
    </xf>
    <xf numFmtId="44" fontId="22" fillId="20" borderId="19" xfId="1" applyFont="1" applyFill="1" applyBorder="1" applyProtection="1"/>
    <xf numFmtId="44" fontId="34" fillId="20" borderId="0" xfId="0" applyNumberFormat="1" applyFont="1" applyFill="1"/>
    <xf numFmtId="0" fontId="147" fillId="20" borderId="0" xfId="0" applyFont="1" applyFill="1" applyAlignment="1">
      <alignment vertical="center" wrapText="1"/>
    </xf>
    <xf numFmtId="0" fontId="99" fillId="20" borderId="0" xfId="0" applyFont="1" applyFill="1" applyAlignment="1">
      <alignment horizontal="center" vertical="center" wrapText="1"/>
    </xf>
    <xf numFmtId="0" fontId="99" fillId="20" borderId="0" xfId="0" applyFont="1" applyFill="1" applyAlignment="1">
      <alignment horizontal="right" vertical="center" wrapText="1"/>
    </xf>
    <xf numFmtId="0" fontId="34" fillId="20" borderId="0" xfId="0" applyFont="1" applyFill="1"/>
    <xf numFmtId="0" fontId="58" fillId="20" borderId="0" xfId="0" applyFont="1" applyFill="1"/>
    <xf numFmtId="0" fontId="85" fillId="20" borderId="0" xfId="0" applyFont="1" applyFill="1" applyAlignment="1">
      <alignment vertical="center" wrapText="1"/>
    </xf>
    <xf numFmtId="164" fontId="85" fillId="20" borderId="4" xfId="1" applyNumberFormat="1" applyFont="1" applyFill="1" applyBorder="1" applyAlignment="1" applyProtection="1">
      <alignment horizontal="right" vertical="center" wrapText="1"/>
    </xf>
    <xf numFmtId="169" fontId="96" fillId="20" borderId="19" xfId="0" applyNumberFormat="1" applyFont="1" applyFill="1" applyBorder="1"/>
    <xf numFmtId="0" fontId="58" fillId="20" borderId="19" xfId="0" applyFont="1" applyFill="1" applyBorder="1"/>
    <xf numFmtId="164" fontId="126" fillId="20" borderId="1" xfId="0" applyNumberFormat="1" applyFont="1" applyFill="1" applyBorder="1"/>
    <xf numFmtId="0" fontId="73" fillId="20" borderId="0" xfId="0" applyFont="1" applyFill="1" applyAlignment="1">
      <alignment vertical="center" wrapText="1"/>
    </xf>
    <xf numFmtId="0" fontId="34" fillId="20" borderId="0" xfId="0" applyFont="1" applyFill="1" applyAlignment="1">
      <alignment horizontal="right" vertical="center" wrapText="1"/>
    </xf>
    <xf numFmtId="8" fontId="34" fillId="20" borderId="0" xfId="0" applyNumberFormat="1" applyFont="1" applyFill="1" applyAlignment="1">
      <alignment vertical="center" wrapText="1"/>
    </xf>
    <xf numFmtId="0" fontId="73" fillId="20" borderId="0" xfId="0" applyFont="1" applyFill="1"/>
    <xf numFmtId="0" fontId="22" fillId="0" borderId="26" xfId="0" applyFont="1" applyBorder="1" applyAlignment="1" applyProtection="1">
      <alignment vertical="center" wrapText="1"/>
      <protection locked="0"/>
    </xf>
    <xf numFmtId="0" fontId="22" fillId="0" borderId="48" xfId="0" applyFont="1" applyBorder="1" applyAlignment="1" applyProtection="1">
      <alignment vertical="center" wrapText="1"/>
      <protection locked="0"/>
    </xf>
    <xf numFmtId="0" fontId="55" fillId="2" borderId="27" xfId="0" applyFont="1" applyFill="1" applyBorder="1" applyAlignment="1">
      <alignment horizontal="center" vertical="center" wrapText="1"/>
    </xf>
    <xf numFmtId="0" fontId="55" fillId="2" borderId="28" xfId="0" applyFont="1" applyFill="1" applyBorder="1" applyAlignment="1">
      <alignment horizontal="center" vertical="center"/>
    </xf>
    <xf numFmtId="0" fontId="55" fillId="2" borderId="29" xfId="0" applyFont="1" applyFill="1" applyBorder="1" applyAlignment="1">
      <alignment horizontal="center" vertical="center"/>
    </xf>
    <xf numFmtId="0" fontId="23" fillId="0" borderId="0" xfId="0" applyFont="1" applyAlignment="1">
      <alignment horizontal="left" vertical="center" wrapText="1"/>
    </xf>
    <xf numFmtId="0" fontId="54" fillId="3" borderId="21" xfId="0" applyFont="1" applyFill="1" applyBorder="1" applyAlignment="1">
      <alignment horizontal="right" vertical="center" wrapText="1"/>
    </xf>
    <xf numFmtId="0" fontId="54" fillId="3" borderId="22" xfId="0" applyFont="1" applyFill="1" applyBorder="1" applyAlignment="1">
      <alignment horizontal="right" vertical="center" wrapText="1"/>
    </xf>
    <xf numFmtId="0" fontId="12" fillId="0" borderId="0" xfId="0" applyFont="1" applyAlignment="1">
      <alignment vertical="center" wrapText="1"/>
    </xf>
    <xf numFmtId="0" fontId="11" fillId="0" borderId="0" xfId="0" applyFont="1" applyAlignment="1">
      <alignment vertical="center" wrapText="1"/>
    </xf>
    <xf numFmtId="0" fontId="160" fillId="2" borderId="0" xfId="0" applyFont="1" applyFill="1" applyAlignment="1">
      <alignment horizontal="left" vertical="center" wrapText="1"/>
    </xf>
    <xf numFmtId="0" fontId="160" fillId="2" borderId="5" xfId="0" applyFont="1" applyFill="1" applyBorder="1" applyAlignment="1">
      <alignment horizontal="left" vertical="center" wrapText="1"/>
    </xf>
    <xf numFmtId="0" fontId="22" fillId="0" borderId="18" xfId="0" applyFont="1" applyBorder="1" applyAlignment="1" applyProtection="1">
      <alignment vertical="center" wrapText="1"/>
      <protection locked="0"/>
    </xf>
    <xf numFmtId="0" fontId="22" fillId="0" borderId="19" xfId="0" applyFont="1" applyBorder="1" applyAlignment="1" applyProtection="1">
      <alignment vertical="center" wrapText="1"/>
      <protection locked="0"/>
    </xf>
    <xf numFmtId="0" fontId="36" fillId="0" borderId="15" xfId="0" applyFont="1" applyBorder="1" applyAlignment="1" applyProtection="1">
      <alignment vertical="center" wrapText="1"/>
      <protection locked="0"/>
    </xf>
    <xf numFmtId="0" fontId="36" fillId="0" borderId="16" xfId="0" applyFont="1" applyBorder="1" applyAlignment="1" applyProtection="1">
      <alignment vertical="center" wrapText="1"/>
      <protection locked="0"/>
    </xf>
    <xf numFmtId="0" fontId="23" fillId="0" borderId="0" xfId="0" applyFont="1" applyAlignment="1">
      <alignment horizontal="left" vertical="center"/>
    </xf>
    <xf numFmtId="0" fontId="0" fillId="0" borderId="0" xfId="0" applyAlignment="1">
      <alignment horizontal="left" vertical="center"/>
    </xf>
    <xf numFmtId="0" fontId="172" fillId="17" borderId="28" xfId="0" applyFont="1" applyFill="1" applyBorder="1" applyAlignment="1">
      <alignment horizontal="right" wrapText="1" indent="1"/>
    </xf>
    <xf numFmtId="0" fontId="0" fillId="0" borderId="28" xfId="0" applyBorder="1" applyAlignment="1">
      <alignment horizontal="right" indent="1"/>
    </xf>
    <xf numFmtId="0" fontId="178" fillId="0" borderId="0" xfId="0" applyFont="1" applyAlignment="1" applyProtection="1">
      <alignment horizontal="right" vertical="center"/>
      <protection locked="0"/>
    </xf>
    <xf numFmtId="0" fontId="177" fillId="0" borderId="0" xfId="0" applyFont="1" applyAlignment="1" applyProtection="1">
      <alignment horizontal="right" vertical="center"/>
      <protection locked="0"/>
    </xf>
    <xf numFmtId="0" fontId="112" fillId="2" borderId="0" xfId="0" applyFont="1" applyFill="1" applyAlignment="1">
      <alignment horizontal="center" vertical="center"/>
    </xf>
    <xf numFmtId="0" fontId="54" fillId="3" borderId="18" xfId="0" applyFont="1" applyFill="1" applyBorder="1" applyAlignment="1">
      <alignment horizontal="right" vertical="center" wrapText="1"/>
    </xf>
    <xf numFmtId="0" fontId="54" fillId="3" borderId="19" xfId="0" applyFont="1" applyFill="1" applyBorder="1" applyAlignment="1">
      <alignment horizontal="right" vertical="center"/>
    </xf>
    <xf numFmtId="0" fontId="36" fillId="0" borderId="18" xfId="0" applyFont="1" applyBorder="1" applyAlignment="1" applyProtection="1">
      <alignment vertical="center" wrapText="1"/>
      <protection locked="0"/>
    </xf>
    <xf numFmtId="0" fontId="36" fillId="0" borderId="19" xfId="0" applyFont="1" applyBorder="1" applyAlignment="1" applyProtection="1">
      <alignment vertical="center" wrapText="1"/>
      <protection locked="0"/>
    </xf>
    <xf numFmtId="0" fontId="15" fillId="0" borderId="13" xfId="5" applyFont="1" applyBorder="1" applyAlignment="1">
      <alignment horizontal="left"/>
    </xf>
    <xf numFmtId="0" fontId="15" fillId="0" borderId="14" xfId="5" applyFont="1" applyBorder="1" applyAlignment="1">
      <alignment horizontal="left"/>
    </xf>
    <xf numFmtId="0" fontId="15" fillId="0" borderId="10" xfId="5" applyFont="1" applyBorder="1" applyAlignment="1" applyProtection="1">
      <alignment horizontal="left"/>
      <protection locked="0"/>
    </xf>
    <xf numFmtId="0" fontId="15" fillId="0" borderId="11" xfId="5" applyFont="1" applyBorder="1" applyAlignment="1" applyProtection="1">
      <alignment horizontal="left"/>
      <protection locked="0"/>
    </xf>
    <xf numFmtId="0" fontId="37" fillId="0" borderId="7" xfId="5" applyFont="1" applyBorder="1" applyAlignment="1">
      <alignment horizontal="center" vertical="center"/>
    </xf>
    <xf numFmtId="0" fontId="37" fillId="0" borderId="8" xfId="5" applyFont="1" applyBorder="1" applyAlignment="1">
      <alignment horizontal="center" vertical="center"/>
    </xf>
    <xf numFmtId="0" fontId="37" fillId="0" borderId="9" xfId="5" applyFont="1" applyBorder="1" applyAlignment="1">
      <alignment horizontal="center" vertical="center"/>
    </xf>
    <xf numFmtId="0" fontId="23" fillId="0" borderId="0" xfId="5" applyFont="1" applyAlignment="1">
      <alignment horizontal="left"/>
    </xf>
    <xf numFmtId="0" fontId="27" fillId="0" borderId="0" xfId="5" applyFont="1" applyAlignment="1">
      <alignment horizontal="justify" vertical="top" wrapText="1"/>
    </xf>
    <xf numFmtId="0" fontId="44" fillId="0" borderId="0" xfId="5" applyFont="1" applyAlignment="1" applyProtection="1">
      <alignment horizontal="justify" vertical="top" wrapText="1"/>
      <protection locked="0"/>
    </xf>
    <xf numFmtId="0" fontId="45" fillId="0" borderId="0" xfId="5" applyFont="1" applyAlignment="1" applyProtection="1">
      <alignment horizontal="justify" vertical="top" wrapText="1"/>
      <protection locked="0"/>
    </xf>
    <xf numFmtId="0" fontId="30" fillId="0" borderId="0" xfId="5" applyFont="1" applyAlignment="1">
      <alignment horizontal="center" vertical="center" wrapText="1"/>
    </xf>
    <xf numFmtId="0" fontId="30" fillId="0" borderId="0" xfId="5" applyFont="1" applyAlignment="1">
      <alignment horizontal="left" vertical="top" wrapText="1"/>
    </xf>
    <xf numFmtId="0" fontId="12" fillId="0" borderId="0" xfId="5" applyFont="1" applyAlignment="1">
      <alignment horizontal="justify" vertical="top" wrapText="1"/>
    </xf>
    <xf numFmtId="0" fontId="40" fillId="0" borderId="6" xfId="5" applyFont="1" applyBorder="1" applyAlignment="1">
      <alignment horizontal="left"/>
    </xf>
    <xf numFmtId="0" fontId="40" fillId="0" borderId="11" xfId="5" applyFont="1" applyBorder="1" applyAlignment="1">
      <alignment horizontal="left"/>
    </xf>
    <xf numFmtId="0" fontId="44" fillId="0" borderId="0" xfId="5" applyFont="1" applyAlignment="1">
      <alignment horizontal="left" vertical="top" wrapText="1"/>
    </xf>
    <xf numFmtId="0" fontId="44" fillId="0" borderId="0" xfId="5" applyFont="1" applyAlignment="1">
      <alignment horizontal="justify" vertical="top" wrapText="1"/>
    </xf>
    <xf numFmtId="0" fontId="45" fillId="0" borderId="0" xfId="5" applyFont="1" applyAlignment="1">
      <alignment horizontal="justify" vertical="top" wrapText="1"/>
    </xf>
    <xf numFmtId="0" fontId="44" fillId="0" borderId="0" xfId="5" applyFont="1" applyAlignment="1">
      <alignment horizontal="center" vertical="top" wrapText="1"/>
    </xf>
    <xf numFmtId="0" fontId="44" fillId="0" borderId="5" xfId="5" applyFont="1" applyBorder="1" applyAlignment="1" applyProtection="1">
      <alignment horizontal="center" vertical="top" wrapText="1"/>
      <protection locked="0"/>
    </xf>
    <xf numFmtId="0" fontId="52" fillId="0" borderId="0" xfId="5" applyFont="1" applyAlignment="1">
      <alignment horizontal="left" vertical="top" wrapText="1"/>
    </xf>
    <xf numFmtId="0" fontId="105" fillId="0" borderId="0" xfId="0" applyFont="1" applyAlignment="1">
      <alignment vertical="center" wrapText="1"/>
    </xf>
    <xf numFmtId="0" fontId="46" fillId="0" borderId="0" xfId="0" applyFont="1" applyAlignment="1">
      <alignment horizontal="right" vertical="center" wrapText="1"/>
    </xf>
    <xf numFmtId="0" fontId="86" fillId="0" borderId="0" xfId="0" applyFont="1" applyAlignment="1">
      <alignment horizontal="left" vertical="top" wrapText="1"/>
    </xf>
    <xf numFmtId="0" fontId="104" fillId="0" borderId="0" xfId="0" applyFont="1" applyAlignment="1">
      <alignment horizontal="left" vertical="center" wrapText="1" indent="5"/>
    </xf>
    <xf numFmtId="0" fontId="104" fillId="0" borderId="0" xfId="0" applyFont="1" applyAlignment="1">
      <alignment vertical="center" wrapText="1"/>
    </xf>
    <xf numFmtId="0" fontId="84" fillId="0" borderId="0" xfId="0" applyFont="1" applyAlignment="1">
      <alignment horizontal="left" vertical="top" wrapText="1"/>
    </xf>
    <xf numFmtId="0" fontId="85" fillId="0" borderId="15" xfId="0" applyFont="1" applyBorder="1" applyAlignment="1">
      <alignment horizontal="left" vertical="center" wrapText="1"/>
    </xf>
    <xf numFmtId="0" fontId="85" fillId="0" borderId="16" xfId="0" applyFont="1" applyBorder="1" applyAlignment="1">
      <alignment horizontal="left" vertical="center" wrapText="1"/>
    </xf>
    <xf numFmtId="0" fontId="85" fillId="0" borderId="0" xfId="0" applyFont="1" applyAlignment="1">
      <alignment vertical="center" wrapText="1"/>
    </xf>
    <xf numFmtId="0" fontId="88" fillId="0" borderId="0" xfId="0" applyFont="1" applyAlignment="1">
      <alignment vertical="center" wrapText="1"/>
    </xf>
    <xf numFmtId="0" fontId="106" fillId="0" borderId="0" xfId="0" applyFont="1" applyAlignment="1">
      <alignment vertical="center" wrapText="1"/>
    </xf>
    <xf numFmtId="0" fontId="90" fillId="0" borderId="0" xfId="0" applyFont="1" applyAlignment="1">
      <alignment horizontal="left" vertical="center" wrapText="1"/>
    </xf>
    <xf numFmtId="0" fontId="101" fillId="0" borderId="0" xfId="0" applyFont="1" applyAlignment="1">
      <alignment vertical="center" wrapText="1"/>
    </xf>
    <xf numFmtId="0" fontId="84" fillId="0" borderId="0" xfId="0" applyFont="1" applyAlignment="1">
      <alignment horizontal="left" vertical="center" wrapText="1"/>
    </xf>
    <xf numFmtId="0" fontId="108" fillId="0" borderId="0" xfId="0" applyFont="1" applyAlignment="1">
      <alignment vertical="center" wrapText="1"/>
    </xf>
    <xf numFmtId="0" fontId="89" fillId="0" borderId="4" xfId="0" applyFont="1" applyBorder="1" applyAlignment="1">
      <alignment horizontal="center" vertical="center" wrapText="1"/>
    </xf>
    <xf numFmtId="0" fontId="85" fillId="5" borderId="83" xfId="0" applyFont="1" applyFill="1" applyBorder="1" applyAlignment="1">
      <alignment horizontal="left" vertical="top" wrapText="1"/>
    </xf>
    <xf numFmtId="0" fontId="85" fillId="5" borderId="79" xfId="0" applyFont="1" applyFill="1" applyBorder="1" applyAlignment="1">
      <alignment horizontal="left" vertical="top" wrapText="1"/>
    </xf>
    <xf numFmtId="0" fontId="85" fillId="5" borderId="41" xfId="0" applyFont="1" applyFill="1" applyBorder="1" applyAlignment="1">
      <alignment horizontal="left" vertical="top" wrapText="1"/>
    </xf>
    <xf numFmtId="0" fontId="85" fillId="5" borderId="83" xfId="0" applyFont="1" applyFill="1" applyBorder="1" applyAlignment="1" applyProtection="1">
      <alignment horizontal="right" wrapText="1"/>
      <protection locked="0"/>
    </xf>
    <xf numFmtId="0" fontId="85" fillId="5" borderId="79" xfId="0" applyFont="1" applyFill="1" applyBorder="1" applyAlignment="1" applyProtection="1">
      <alignment horizontal="right" wrapText="1"/>
      <protection locked="0"/>
    </xf>
    <xf numFmtId="0" fontId="85" fillId="5" borderId="86" xfId="0" applyFont="1" applyFill="1" applyBorder="1" applyAlignment="1" applyProtection="1">
      <alignment horizontal="right" wrapText="1"/>
      <protection locked="0"/>
    </xf>
    <xf numFmtId="0" fontId="84" fillId="0" borderId="18" xfId="0" applyFont="1" applyBorder="1" applyAlignment="1">
      <alignment horizontal="left" vertical="center" wrapText="1" indent="1"/>
    </xf>
    <xf numFmtId="0" fontId="84" fillId="0" borderId="19" xfId="0" applyFont="1" applyBorder="1" applyAlignment="1">
      <alignment horizontal="left" vertical="center" wrapText="1" indent="1"/>
    </xf>
    <xf numFmtId="0" fontId="85" fillId="0" borderId="18" xfId="0" applyFont="1" applyBorder="1" applyAlignment="1">
      <alignment horizontal="left" vertical="center" wrapText="1"/>
    </xf>
    <xf numFmtId="0" fontId="85" fillId="0" borderId="19" xfId="0" applyFont="1" applyBorder="1" applyAlignment="1">
      <alignment horizontal="left" vertical="center" wrapText="1"/>
    </xf>
    <xf numFmtId="0" fontId="84" fillId="0" borderId="18" xfId="0" applyFont="1" applyBorder="1" applyAlignment="1" applyProtection="1">
      <alignment horizontal="left" vertical="center" wrapText="1"/>
      <protection locked="0"/>
    </xf>
    <xf numFmtId="0" fontId="84" fillId="0" borderId="19" xfId="0" applyFont="1" applyBorder="1" applyAlignment="1" applyProtection="1">
      <alignment horizontal="left" vertical="center" wrapText="1"/>
      <protection locked="0"/>
    </xf>
    <xf numFmtId="0" fontId="84" fillId="0" borderId="18" xfId="0" applyFont="1" applyBorder="1" applyAlignment="1" applyProtection="1">
      <alignment horizontal="left" vertical="top" wrapText="1"/>
      <protection locked="0"/>
    </xf>
    <xf numFmtId="0" fontId="84" fillId="0" borderId="19" xfId="0" applyFont="1" applyBorder="1" applyAlignment="1" applyProtection="1">
      <alignment horizontal="left" vertical="top" wrapText="1"/>
      <protection locked="0"/>
    </xf>
    <xf numFmtId="0" fontId="84" fillId="0" borderId="31" xfId="0" applyFont="1" applyBorder="1" applyAlignment="1" applyProtection="1">
      <alignment horizontal="left" vertical="top" wrapText="1"/>
      <protection locked="0"/>
    </xf>
    <xf numFmtId="0" fontId="84" fillId="0" borderId="3" xfId="0" applyFont="1" applyBorder="1" applyAlignment="1" applyProtection="1">
      <alignment horizontal="left" vertical="top" wrapText="1"/>
      <protection locked="0"/>
    </xf>
    <xf numFmtId="0" fontId="84" fillId="0" borderId="26" xfId="0" applyFont="1" applyBorder="1" applyAlignment="1" applyProtection="1">
      <alignment horizontal="left" vertical="top" wrapText="1"/>
      <protection locked="0"/>
    </xf>
    <xf numFmtId="0" fontId="84" fillId="0" borderId="42" xfId="0" applyFont="1" applyBorder="1" applyAlignment="1" applyProtection="1">
      <alignment horizontal="left" vertical="top" wrapText="1"/>
      <protection locked="0"/>
    </xf>
    <xf numFmtId="0" fontId="84" fillId="0" borderId="48" xfId="0" applyFont="1" applyBorder="1" applyAlignment="1" applyProtection="1">
      <alignment horizontal="left" vertical="top" wrapText="1"/>
      <protection locked="0"/>
    </xf>
    <xf numFmtId="0" fontId="84" fillId="0" borderId="49" xfId="0" applyFont="1" applyBorder="1" applyAlignment="1">
      <alignment horizontal="left" vertical="top" wrapText="1"/>
    </xf>
    <xf numFmtId="0" fontId="84" fillId="0" borderId="43" xfId="0" applyFont="1" applyBorder="1" applyAlignment="1">
      <alignment horizontal="left" vertical="top" wrapText="1"/>
    </xf>
    <xf numFmtId="0" fontId="50" fillId="5" borderId="36" xfId="0" applyFont="1" applyFill="1" applyBorder="1" applyAlignment="1">
      <alignment horizontal="left" vertical="top" wrapText="1"/>
    </xf>
    <xf numFmtId="0" fontId="50" fillId="5" borderId="32" xfId="0" applyFont="1" applyFill="1" applyBorder="1" applyAlignment="1">
      <alignment horizontal="left" vertical="top" wrapText="1"/>
    </xf>
    <xf numFmtId="0" fontId="153" fillId="0" borderId="98" xfId="0" applyFont="1" applyBorder="1" applyAlignment="1">
      <alignment horizontal="left" vertical="center" wrapText="1"/>
    </xf>
    <xf numFmtId="0" fontId="153" fillId="0" borderId="87" xfId="0" applyFont="1" applyBorder="1" applyAlignment="1">
      <alignment horizontal="left" vertical="center" wrapText="1"/>
    </xf>
    <xf numFmtId="0" fontId="153" fillId="0" borderId="99" xfId="0" applyFont="1" applyBorder="1" applyAlignment="1">
      <alignment horizontal="left" vertical="center" wrapText="1"/>
    </xf>
    <xf numFmtId="0" fontId="151" fillId="0" borderId="26" xfId="0" applyFont="1" applyBorder="1" applyAlignment="1">
      <alignment horizontal="left" vertical="center" wrapText="1" indent="1"/>
    </xf>
    <xf numFmtId="0" fontId="151" fillId="0" borderId="42" xfId="0" applyFont="1" applyBorder="1" applyAlignment="1">
      <alignment horizontal="left" vertical="center" wrapText="1" indent="1"/>
    </xf>
    <xf numFmtId="0" fontId="151" fillId="0" borderId="48" xfId="0" applyFont="1" applyBorder="1" applyAlignment="1">
      <alignment horizontal="left" vertical="center" wrapText="1" indent="1"/>
    </xf>
    <xf numFmtId="0" fontId="153" fillId="0" borderId="26" xfId="0" applyFont="1" applyBorder="1" applyAlignment="1">
      <alignment horizontal="left" vertical="center" wrapText="1"/>
    </xf>
    <xf numFmtId="0" fontId="153" fillId="0" borderId="42" xfId="0" applyFont="1" applyBorder="1" applyAlignment="1">
      <alignment horizontal="left" vertical="center" wrapText="1"/>
    </xf>
    <xf numFmtId="0" fontId="153" fillId="0" borderId="48" xfId="0" applyFont="1" applyBorder="1" applyAlignment="1">
      <alignment horizontal="left" vertical="center" wrapText="1"/>
    </xf>
    <xf numFmtId="0" fontId="153" fillId="0" borderId="18" xfId="0" applyFont="1" applyBorder="1" applyAlignment="1">
      <alignment horizontal="left" vertical="center" wrapText="1"/>
    </xf>
    <xf numFmtId="0" fontId="153" fillId="0" borderId="19" xfId="0" applyFont="1" applyBorder="1" applyAlignment="1">
      <alignment horizontal="left" vertical="center" wrapText="1"/>
    </xf>
    <xf numFmtId="0" fontId="84" fillId="0" borderId="26" xfId="0" applyFont="1" applyBorder="1" applyAlignment="1" applyProtection="1">
      <alignment horizontal="left" vertical="center" wrapText="1"/>
      <protection locked="0"/>
    </xf>
    <xf numFmtId="0" fontId="84" fillId="0" borderId="42" xfId="0" applyFont="1" applyBorder="1" applyAlignment="1" applyProtection="1">
      <alignment horizontal="left" vertical="center" wrapText="1"/>
      <protection locked="0"/>
    </xf>
    <xf numFmtId="0" fontId="84" fillId="0" borderId="48" xfId="0" applyFont="1" applyBorder="1" applyAlignment="1" applyProtection="1">
      <alignment horizontal="left" vertical="center" wrapText="1"/>
      <protection locked="0"/>
    </xf>
    <xf numFmtId="0" fontId="17" fillId="7" borderId="0" xfId="0" applyFont="1" applyFill="1" applyAlignment="1">
      <alignment horizontal="left"/>
    </xf>
    <xf numFmtId="0" fontId="17" fillId="7" borderId="2" xfId="0" applyFont="1" applyFill="1" applyBorder="1" applyAlignment="1">
      <alignment horizontal="left"/>
    </xf>
    <xf numFmtId="0" fontId="84" fillId="0" borderId="33" xfId="0" applyFont="1" applyBorder="1" applyAlignment="1" applyProtection="1">
      <alignment horizontal="left" vertical="top" wrapText="1"/>
      <protection locked="0"/>
    </xf>
    <xf numFmtId="0" fontId="84" fillId="0" borderId="8" xfId="0" applyFont="1" applyBorder="1" applyAlignment="1" applyProtection="1">
      <alignment horizontal="left" vertical="top" wrapText="1"/>
      <protection locked="0"/>
    </xf>
    <xf numFmtId="0" fontId="84" fillId="0" borderId="9" xfId="0" applyFont="1" applyBorder="1" applyAlignment="1" applyProtection="1">
      <alignment horizontal="left" vertical="top" wrapText="1"/>
      <protection locked="0"/>
    </xf>
    <xf numFmtId="0" fontId="99" fillId="0" borderId="0" xfId="0" applyFont="1" applyAlignment="1">
      <alignment vertical="center" wrapText="1"/>
    </xf>
    <xf numFmtId="0" fontId="85" fillId="0" borderId="0" xfId="0" applyFont="1" applyAlignment="1">
      <alignment horizontal="right" vertical="center" wrapText="1"/>
    </xf>
    <xf numFmtId="0" fontId="24" fillId="0" borderId="0" xfId="0" applyFont="1" applyAlignment="1">
      <alignment horizontal="left" wrapText="1"/>
    </xf>
    <xf numFmtId="0" fontId="35" fillId="0" borderId="36" xfId="0" applyFont="1" applyBorder="1" applyAlignment="1">
      <alignment horizontal="right"/>
    </xf>
    <xf numFmtId="0" fontId="35" fillId="0" borderId="32" xfId="0" applyFont="1" applyBorder="1" applyAlignment="1">
      <alignment horizontal="right"/>
    </xf>
    <xf numFmtId="0" fontId="126" fillId="10" borderId="28" xfId="0" applyFont="1" applyFill="1" applyBorder="1" applyAlignment="1">
      <alignment horizontal="left" wrapText="1"/>
    </xf>
    <xf numFmtId="0" fontId="126" fillId="10" borderId="29" xfId="0" applyFont="1" applyFill="1" applyBorder="1" applyAlignment="1">
      <alignment horizontal="left" wrapText="1"/>
    </xf>
    <xf numFmtId="0" fontId="35" fillId="0" borderId="0" xfId="0" applyFont="1" applyAlignment="1">
      <alignment horizontal="left" vertical="top" wrapText="1"/>
    </xf>
    <xf numFmtId="0" fontId="35" fillId="0" borderId="2" xfId="0" applyFont="1" applyBorder="1" applyAlignment="1">
      <alignment horizontal="left" vertical="top" wrapText="1"/>
    </xf>
    <xf numFmtId="0" fontId="35" fillId="0" borderId="0" xfId="0" applyFont="1" applyAlignment="1">
      <alignment horizontal="left" wrapText="1"/>
    </xf>
    <xf numFmtId="0" fontId="35" fillId="0" borderId="2" xfId="0" applyFont="1" applyBorder="1" applyAlignment="1">
      <alignment horizontal="left" wrapText="1"/>
    </xf>
    <xf numFmtId="0" fontId="35" fillId="7" borderId="0" xfId="0" applyFont="1" applyFill="1" applyAlignment="1">
      <alignment horizontal="left"/>
    </xf>
    <xf numFmtId="0" fontId="35" fillId="7" borderId="2" xfId="0" applyFont="1" applyFill="1" applyBorder="1" applyAlignment="1">
      <alignment horizontal="left"/>
    </xf>
    <xf numFmtId="0" fontId="153" fillId="0" borderId="15" xfId="0" applyFont="1" applyBorder="1" applyAlignment="1">
      <alignment horizontal="left" vertical="center" wrapText="1"/>
    </xf>
    <xf numFmtId="0" fontId="153" fillId="0" borderId="16" xfId="0" applyFont="1" applyBorder="1" applyAlignment="1">
      <alignment horizontal="left" vertical="center" wrapText="1"/>
    </xf>
    <xf numFmtId="0" fontId="151" fillId="0" borderId="18" xfId="0" applyFont="1" applyBorder="1" applyAlignment="1">
      <alignment horizontal="left" vertical="center" wrapText="1" indent="1"/>
    </xf>
    <xf numFmtId="0" fontId="151" fillId="0" borderId="19" xfId="0" applyFont="1" applyBorder="1" applyAlignment="1">
      <alignment horizontal="left" vertical="center" wrapText="1" indent="1"/>
    </xf>
    <xf numFmtId="0" fontId="85" fillId="5" borderId="36" xfId="0" applyFont="1" applyFill="1" applyBorder="1" applyAlignment="1">
      <alignment horizontal="left" vertical="top" wrapText="1"/>
    </xf>
    <xf numFmtId="0" fontId="85" fillId="5" borderId="32" xfId="0" applyFont="1" applyFill="1" applyBorder="1" applyAlignment="1">
      <alignment horizontal="left" vertical="top" wrapText="1"/>
    </xf>
    <xf numFmtId="0" fontId="85" fillId="0" borderId="98" xfId="0" applyFont="1" applyBorder="1" applyAlignment="1">
      <alignment horizontal="left" vertical="center" wrapText="1"/>
    </xf>
    <xf numFmtId="0" fontId="85" fillId="0" borderId="87" xfId="0" applyFont="1" applyBorder="1" applyAlignment="1">
      <alignment horizontal="left" vertical="center" wrapText="1"/>
    </xf>
    <xf numFmtId="0" fontId="85" fillId="0" borderId="99" xfId="0" applyFont="1" applyBorder="1" applyAlignment="1">
      <alignment horizontal="left" vertical="center" wrapText="1"/>
    </xf>
    <xf numFmtId="0" fontId="84" fillId="0" borderId="26" xfId="0" applyFont="1" applyBorder="1" applyAlignment="1">
      <alignment horizontal="left" vertical="center" wrapText="1" indent="1"/>
    </xf>
    <xf numFmtId="0" fontId="84" fillId="0" borderId="42" xfId="0" applyFont="1" applyBorder="1" applyAlignment="1">
      <alignment horizontal="left" vertical="center" wrapText="1" indent="1"/>
    </xf>
    <xf numFmtId="0" fontId="84" fillId="0" borderId="48" xfId="0" applyFont="1" applyBorder="1" applyAlignment="1">
      <alignment horizontal="left" vertical="center" wrapText="1" indent="1"/>
    </xf>
    <xf numFmtId="0" fontId="85" fillId="0" borderId="26" xfId="0" applyFont="1" applyBorder="1" applyAlignment="1">
      <alignment horizontal="left" vertical="center" wrapText="1"/>
    </xf>
    <xf numFmtId="0" fontId="85" fillId="0" borderId="42" xfId="0" applyFont="1" applyBorder="1" applyAlignment="1">
      <alignment horizontal="left" vertical="center" wrapText="1"/>
    </xf>
    <xf numFmtId="0" fontId="85" fillId="0" borderId="48" xfId="0" applyFont="1" applyBorder="1" applyAlignment="1">
      <alignment horizontal="left" vertical="center" wrapText="1"/>
    </xf>
    <xf numFmtId="0" fontId="138" fillId="0" borderId="5" xfId="0" applyFont="1" applyBorder="1" applyAlignment="1">
      <alignment horizontal="left" vertical="top"/>
    </xf>
    <xf numFmtId="0" fontId="138" fillId="0" borderId="5" xfId="0" applyFont="1" applyBorder="1" applyAlignment="1">
      <alignment horizontal="left" vertical="top" wrapText="1"/>
    </xf>
    <xf numFmtId="0" fontId="154" fillId="0" borderId="28" xfId="0" applyFont="1" applyBorder="1" applyAlignment="1">
      <alignment horizontal="center" vertical="center" wrapText="1"/>
    </xf>
    <xf numFmtId="0" fontId="139" fillId="0" borderId="93" xfId="0" applyFont="1" applyBorder="1" applyAlignment="1">
      <alignment horizontal="center" vertical="center" wrapText="1"/>
    </xf>
    <xf numFmtId="0" fontId="139" fillId="0" borderId="45" xfId="0" applyFont="1" applyBorder="1" applyAlignment="1">
      <alignment horizontal="center" vertical="center" wrapText="1"/>
    </xf>
    <xf numFmtId="0" fontId="139" fillId="0" borderId="94" xfId="0" applyFont="1" applyBorder="1" applyAlignment="1">
      <alignment horizontal="center" vertical="center" wrapText="1"/>
    </xf>
    <xf numFmtId="0" fontId="139" fillId="0" borderId="96" xfId="0" applyFont="1" applyBorder="1" applyAlignment="1">
      <alignment horizontal="center" vertical="center" wrapText="1"/>
    </xf>
    <xf numFmtId="0" fontId="139" fillId="0" borderId="95" xfId="0" applyFont="1" applyBorder="1" applyAlignment="1">
      <alignment horizontal="center" vertical="center"/>
    </xf>
    <xf numFmtId="0" fontId="139" fillId="0" borderId="97" xfId="0" applyFont="1" applyBorder="1" applyAlignment="1">
      <alignment horizontal="center" vertical="center"/>
    </xf>
    <xf numFmtId="0" fontId="126" fillId="0" borderId="0" xfId="0" applyFont="1" applyAlignment="1" applyProtection="1">
      <alignment horizontal="center" vertical="top"/>
      <protection locked="0"/>
    </xf>
    <xf numFmtId="0" fontId="7" fillId="0" borderId="0" xfId="0" applyFont="1" applyAlignment="1" applyProtection="1">
      <alignment horizontal="center" vertical="top"/>
      <protection locked="0"/>
    </xf>
    <xf numFmtId="0" fontId="126" fillId="0" borderId="27" xfId="0" applyFont="1" applyBorder="1" applyAlignment="1">
      <alignment horizontal="center" vertical="top"/>
    </xf>
    <xf numFmtId="0" fontId="126" fillId="0" borderId="28" xfId="0" applyFont="1" applyBorder="1" applyAlignment="1">
      <alignment horizontal="center" vertical="top"/>
    </xf>
    <xf numFmtId="0" fontId="126" fillId="0" borderId="29" xfId="0" applyFont="1" applyBorder="1" applyAlignment="1">
      <alignment horizontal="center" vertical="top"/>
    </xf>
    <xf numFmtId="0" fontId="176" fillId="0" borderId="0" xfId="0" applyFont="1" applyAlignment="1">
      <alignment horizontal="right" vertical="center"/>
    </xf>
    <xf numFmtId="0" fontId="177" fillId="0" borderId="0" xfId="0" applyFont="1" applyAlignment="1">
      <alignment horizontal="right" vertical="center"/>
    </xf>
    <xf numFmtId="0" fontId="37" fillId="0" borderId="0" xfId="5" applyFont="1" applyAlignment="1">
      <alignment horizontal="left"/>
    </xf>
    <xf numFmtId="0" fontId="40" fillId="5" borderId="6" xfId="5" applyFont="1" applyFill="1" applyBorder="1" applyAlignment="1" applyProtection="1">
      <alignment horizontal="left"/>
      <protection locked="0"/>
    </xf>
    <xf numFmtId="0" fontId="24" fillId="4" borderId="5" xfId="5" applyFont="1" applyFill="1" applyBorder="1" applyAlignment="1">
      <alignment horizontal="center"/>
    </xf>
    <xf numFmtId="0" fontId="40" fillId="5" borderId="11" xfId="5" applyFont="1" applyFill="1" applyBorder="1" applyAlignment="1" applyProtection="1">
      <alignment horizontal="left"/>
      <protection locked="0"/>
    </xf>
    <xf numFmtId="0" fontId="30" fillId="0" borderId="0" xfId="5" applyFont="1" applyAlignment="1">
      <alignment horizontal="left"/>
    </xf>
    <xf numFmtId="0" fontId="24" fillId="0" borderId="0" xfId="5" applyFont="1" applyAlignment="1">
      <alignment horizontal="left"/>
    </xf>
    <xf numFmtId="0" fontId="197" fillId="5" borderId="0" xfId="5" applyFont="1" applyFill="1" applyAlignment="1">
      <alignment horizontal="left"/>
    </xf>
    <xf numFmtId="0" fontId="91" fillId="2" borderId="5" xfId="5" applyFont="1" applyFill="1" applyBorder="1" applyAlignment="1">
      <alignment horizontal="center" vertical="center"/>
    </xf>
    <xf numFmtId="44" fontId="20" fillId="0" borderId="19" xfId="1" applyFont="1" applyBorder="1" applyAlignment="1">
      <alignment vertical="center" wrapText="1"/>
    </xf>
    <xf numFmtId="44" fontId="20" fillId="0" borderId="19" xfId="1" applyFont="1" applyBorder="1" applyAlignment="1">
      <alignment horizontal="center"/>
    </xf>
    <xf numFmtId="0" fontId="20" fillId="0" borderId="6" xfId="5" applyFont="1" applyBorder="1" applyAlignment="1" applyProtection="1">
      <alignment horizontal="left"/>
      <protection locked="0"/>
    </xf>
    <xf numFmtId="0" fontId="20" fillId="0" borderId="11" xfId="5" applyFont="1" applyBorder="1" applyAlignment="1" applyProtection="1">
      <alignment horizontal="left"/>
      <protection locked="0"/>
    </xf>
    <xf numFmtId="0" fontId="138" fillId="0" borderId="28" xfId="0" applyFont="1" applyBorder="1" applyAlignment="1">
      <alignment horizontal="center" vertical="top" wrapText="1"/>
    </xf>
    <xf numFmtId="0" fontId="126" fillId="20" borderId="15" xfId="0" applyFont="1" applyFill="1" applyBorder="1" applyAlignment="1">
      <alignment horizontal="right"/>
    </xf>
    <xf numFmtId="0" fontId="126" fillId="20" borderId="16" xfId="0" applyFont="1" applyFill="1" applyBorder="1" applyAlignment="1">
      <alignment horizontal="right"/>
    </xf>
    <xf numFmtId="44" fontId="64" fillId="20" borderId="98" xfId="1" applyFont="1" applyFill="1" applyBorder="1" applyAlignment="1" applyProtection="1">
      <alignment horizontal="right"/>
    </xf>
    <xf numFmtId="44" fontId="64" fillId="20" borderId="87" xfId="1" applyFont="1" applyFill="1" applyBorder="1" applyAlignment="1" applyProtection="1">
      <alignment horizontal="right"/>
    </xf>
    <xf numFmtId="44" fontId="64" fillId="20" borderId="99" xfId="1" applyFont="1" applyFill="1" applyBorder="1" applyAlignment="1" applyProtection="1">
      <alignment horizontal="right"/>
    </xf>
    <xf numFmtId="0" fontId="85" fillId="20" borderId="18" xfId="0" applyFont="1" applyFill="1" applyBorder="1" applyAlignment="1">
      <alignment horizontal="left" vertical="center" wrapText="1"/>
    </xf>
    <xf numFmtId="0" fontId="85" fillId="20" borderId="19" xfId="0" applyFont="1" applyFill="1" applyBorder="1" applyAlignment="1">
      <alignment horizontal="left" vertical="center" wrapText="1"/>
    </xf>
    <xf numFmtId="0" fontId="84" fillId="20" borderId="26" xfId="0" applyFont="1" applyFill="1" applyBorder="1" applyAlignment="1">
      <alignment horizontal="left" vertical="center" wrapText="1"/>
    </xf>
    <xf numFmtId="0" fontId="84" fillId="20" borderId="42" xfId="0" applyFont="1" applyFill="1" applyBorder="1" applyAlignment="1">
      <alignment horizontal="left" vertical="center" wrapText="1"/>
    </xf>
    <xf numFmtId="0" fontId="84" fillId="20" borderId="48" xfId="0" applyFont="1" applyFill="1" applyBorder="1" applyAlignment="1">
      <alignment horizontal="left" vertical="center" wrapText="1"/>
    </xf>
    <xf numFmtId="0" fontId="84" fillId="20" borderId="26" xfId="0" applyFont="1" applyFill="1" applyBorder="1" applyAlignment="1">
      <alignment horizontal="left" vertical="top" wrapText="1"/>
    </xf>
    <xf numFmtId="0" fontId="84" fillId="20" borderId="42" xfId="0" applyFont="1" applyFill="1" applyBorder="1" applyAlignment="1">
      <alignment horizontal="left" vertical="top" wrapText="1"/>
    </xf>
    <xf numFmtId="0" fontId="84" fillId="20" borderId="48" xfId="0" applyFont="1" applyFill="1" applyBorder="1" applyAlignment="1">
      <alignment horizontal="left" vertical="top" wrapText="1"/>
    </xf>
    <xf numFmtId="0" fontId="99" fillId="20" borderId="0" xfId="0" applyFont="1" applyFill="1" applyAlignment="1">
      <alignment vertical="center" wrapText="1"/>
    </xf>
    <xf numFmtId="0" fontId="84" fillId="20" borderId="18" xfId="0" applyFont="1" applyFill="1" applyBorder="1" applyAlignment="1">
      <alignment horizontal="left" vertical="top" wrapText="1"/>
    </xf>
    <xf numFmtId="0" fontId="84" fillId="20" borderId="19" xfId="0" applyFont="1" applyFill="1" applyBorder="1" applyAlignment="1">
      <alignment horizontal="left" vertical="top" wrapText="1"/>
    </xf>
    <xf numFmtId="0" fontId="85" fillId="20" borderId="83" xfId="0" applyFont="1" applyFill="1" applyBorder="1" applyAlignment="1">
      <alignment horizontal="left" vertical="top" wrapText="1"/>
    </xf>
    <xf numFmtId="0" fontId="85" fillId="20" borderId="79" xfId="0" applyFont="1" applyFill="1" applyBorder="1" applyAlignment="1">
      <alignment horizontal="left" vertical="top" wrapText="1"/>
    </xf>
    <xf numFmtId="0" fontId="85" fillId="20" borderId="41" xfId="0" applyFont="1" applyFill="1" applyBorder="1" applyAlignment="1">
      <alignment horizontal="left" vertical="top" wrapText="1"/>
    </xf>
    <xf numFmtId="0" fontId="84" fillId="20" borderId="18" xfId="0" applyFont="1" applyFill="1" applyBorder="1" applyAlignment="1">
      <alignment horizontal="left" vertical="center" wrapText="1" indent="1"/>
    </xf>
    <xf numFmtId="0" fontId="84" fillId="20" borderId="19" xfId="0" applyFont="1" applyFill="1" applyBorder="1" applyAlignment="1">
      <alignment horizontal="left" vertical="center" wrapText="1" indent="1"/>
    </xf>
    <xf numFmtId="0" fontId="162" fillId="20" borderId="104" xfId="0" applyFont="1" applyFill="1" applyBorder="1" applyAlignment="1">
      <alignment horizontal="left" vertical="center"/>
    </xf>
    <xf numFmtId="0" fontId="162" fillId="20" borderId="0" xfId="0" applyFont="1" applyFill="1" applyAlignment="1">
      <alignment horizontal="left" vertical="center"/>
    </xf>
    <xf numFmtId="0" fontId="84" fillId="20" borderId="31" xfId="0" applyFont="1" applyFill="1" applyBorder="1" applyAlignment="1">
      <alignment horizontal="left" vertical="top" wrapText="1"/>
    </xf>
    <xf numFmtId="0" fontId="84" fillId="20" borderId="3" xfId="0" applyFont="1" applyFill="1" applyBorder="1" applyAlignment="1">
      <alignment horizontal="left" vertical="top" wrapText="1"/>
    </xf>
    <xf numFmtId="0" fontId="89" fillId="20" borderId="4" xfId="0" applyFont="1" applyFill="1" applyBorder="1" applyAlignment="1">
      <alignment horizontal="center" vertical="center" wrapText="1"/>
    </xf>
    <xf numFmtId="0" fontId="85" fillId="20" borderId="15" xfId="0" applyFont="1" applyFill="1" applyBorder="1" applyAlignment="1">
      <alignment horizontal="left" vertical="center" wrapText="1"/>
    </xf>
    <xf numFmtId="0" fontId="85" fillId="20" borderId="16" xfId="0" applyFont="1" applyFill="1" applyBorder="1" applyAlignment="1">
      <alignment horizontal="left" vertical="center" wrapText="1"/>
    </xf>
    <xf numFmtId="0" fontId="84" fillId="20" borderId="18" xfId="0" applyFont="1" applyFill="1" applyBorder="1" applyAlignment="1">
      <alignment horizontal="left" vertical="center" wrapText="1"/>
    </xf>
    <xf numFmtId="0" fontId="84" fillId="20" borderId="19" xfId="0" applyFont="1" applyFill="1" applyBorder="1" applyAlignment="1">
      <alignment horizontal="left" vertical="center" wrapText="1"/>
    </xf>
    <xf numFmtId="0" fontId="85" fillId="20" borderId="26" xfId="0" applyFont="1" applyFill="1" applyBorder="1" applyAlignment="1">
      <alignment horizontal="left" vertical="center" wrapText="1"/>
    </xf>
    <xf numFmtId="0" fontId="85" fillId="20" borderId="42" xfId="0" applyFont="1" applyFill="1" applyBorder="1" applyAlignment="1">
      <alignment horizontal="left" vertical="center" wrapText="1"/>
    </xf>
    <xf numFmtId="0" fontId="85" fillId="20" borderId="48" xfId="0" applyFont="1" applyFill="1" applyBorder="1" applyAlignment="1">
      <alignment horizontal="left" vertical="center" wrapText="1"/>
    </xf>
    <xf numFmtId="0" fontId="85" fillId="20" borderId="83" xfId="0" applyFont="1" applyFill="1" applyBorder="1" applyAlignment="1">
      <alignment horizontal="right" wrapText="1"/>
    </xf>
    <xf numFmtId="0" fontId="85" fillId="20" borderId="79" xfId="0" applyFont="1" applyFill="1" applyBorder="1" applyAlignment="1">
      <alignment horizontal="right" wrapText="1"/>
    </xf>
    <xf numFmtId="0" fontId="85" fillId="20" borderId="86" xfId="0" applyFont="1" applyFill="1" applyBorder="1" applyAlignment="1">
      <alignment horizontal="right" wrapText="1"/>
    </xf>
    <xf numFmtId="0" fontId="84" fillId="20" borderId="49" xfId="0" applyFont="1" applyFill="1" applyBorder="1" applyAlignment="1">
      <alignment horizontal="left" vertical="top" wrapText="1"/>
    </xf>
    <xf numFmtId="0" fontId="84" fillId="20" borderId="43" xfId="0" applyFont="1" applyFill="1" applyBorder="1" applyAlignment="1">
      <alignment horizontal="left" vertical="top" wrapText="1"/>
    </xf>
    <xf numFmtId="0" fontId="84" fillId="20" borderId="26" xfId="0" applyFont="1" applyFill="1" applyBorder="1" applyAlignment="1">
      <alignment horizontal="left" vertical="center" wrapText="1" indent="1"/>
    </xf>
    <xf numFmtId="0" fontId="84" fillId="20" borderId="42" xfId="0" applyFont="1" applyFill="1" applyBorder="1" applyAlignment="1">
      <alignment horizontal="left" vertical="center" wrapText="1" indent="1"/>
    </xf>
    <xf numFmtId="0" fontId="84" fillId="20" borderId="48" xfId="0" applyFont="1" applyFill="1" applyBorder="1" applyAlignment="1">
      <alignment horizontal="left" vertical="center" wrapText="1" indent="1"/>
    </xf>
    <xf numFmtId="0" fontId="85" fillId="20" borderId="36" xfId="0" applyFont="1" applyFill="1" applyBorder="1" applyAlignment="1">
      <alignment horizontal="left" vertical="top" wrapText="1"/>
    </xf>
    <xf numFmtId="0" fontId="85" fillId="20" borderId="32" xfId="0" applyFont="1" applyFill="1" applyBorder="1" applyAlignment="1">
      <alignment horizontal="left" vertical="top" wrapText="1"/>
    </xf>
    <xf numFmtId="0" fontId="85" fillId="20" borderId="98" xfId="0" applyFont="1" applyFill="1" applyBorder="1" applyAlignment="1">
      <alignment horizontal="left" vertical="center" wrapText="1"/>
    </xf>
    <xf numFmtId="0" fontId="85" fillId="20" borderId="87" xfId="0" applyFont="1" applyFill="1" applyBorder="1" applyAlignment="1">
      <alignment horizontal="left" vertical="center" wrapText="1"/>
    </xf>
    <xf numFmtId="0" fontId="85" fillId="20" borderId="99" xfId="0" applyFont="1" applyFill="1" applyBorder="1" applyAlignment="1">
      <alignment horizontal="left" vertical="center" wrapText="1"/>
    </xf>
    <xf numFmtId="0" fontId="84" fillId="20" borderId="33" xfId="0" applyFont="1" applyFill="1" applyBorder="1" applyAlignment="1">
      <alignment horizontal="left" vertical="top" wrapText="1"/>
    </xf>
    <xf numFmtId="0" fontId="84" fillId="20" borderId="8" xfId="0" applyFont="1" applyFill="1" applyBorder="1" applyAlignment="1">
      <alignment horizontal="left" vertical="top" wrapText="1"/>
    </xf>
    <xf numFmtId="0" fontId="84" fillId="20" borderId="9" xfId="0" applyFont="1" applyFill="1" applyBorder="1" applyAlignment="1">
      <alignment horizontal="left" vertical="top" wrapText="1"/>
    </xf>
    <xf numFmtId="0" fontId="85" fillId="20" borderId="0" xfId="0" applyFont="1" applyFill="1" applyAlignment="1">
      <alignment horizontal="right" vertical="center" wrapText="1"/>
    </xf>
    <xf numFmtId="0" fontId="172" fillId="17" borderId="28" xfId="0" applyFont="1" applyFill="1" applyBorder="1" applyAlignment="1">
      <alignment horizontal="center" vertical="center" wrapText="1"/>
    </xf>
    <xf numFmtId="0" fontId="172" fillId="17" borderId="29" xfId="0" applyFont="1" applyFill="1" applyBorder="1" applyAlignment="1">
      <alignment horizontal="center" vertical="center" wrapText="1"/>
    </xf>
    <xf numFmtId="0" fontId="190" fillId="2" borderId="105" xfId="13" applyFont="1" applyFill="1" applyBorder="1" applyAlignment="1" applyProtection="1">
      <alignment horizontal="left" vertical="center"/>
      <protection locked="0"/>
    </xf>
    <xf numFmtId="0" fontId="190" fillId="2" borderId="79" xfId="13" applyFont="1" applyFill="1" applyBorder="1" applyAlignment="1" applyProtection="1">
      <alignment horizontal="left" vertical="center"/>
      <protection locked="0"/>
    </xf>
    <xf numFmtId="0" fontId="190" fillId="2" borderId="41" xfId="13" applyFont="1" applyFill="1" applyBorder="1" applyAlignment="1" applyProtection="1">
      <alignment horizontal="left" vertical="center"/>
      <protection locked="0"/>
    </xf>
    <xf numFmtId="0" fontId="22" fillId="0" borderId="18" xfId="0" applyFont="1" applyBorder="1" applyAlignment="1">
      <alignment vertical="center" wrapText="1"/>
    </xf>
    <xf numFmtId="0" fontId="22" fillId="0" borderId="19" xfId="0" applyFont="1" applyBorder="1" applyAlignment="1">
      <alignment vertical="center" wrapText="1"/>
    </xf>
    <xf numFmtId="0" fontId="186" fillId="17" borderId="28" xfId="0" applyFont="1" applyFill="1" applyBorder="1" applyAlignment="1">
      <alignment horizontal="right" wrapText="1" indent="1"/>
    </xf>
    <xf numFmtId="0" fontId="118" fillId="0" borderId="28" xfId="0" applyFont="1" applyBorder="1" applyAlignment="1">
      <alignment horizontal="right" indent="1"/>
    </xf>
    <xf numFmtId="0" fontId="36" fillId="0" borderId="15" xfId="0" applyFont="1" applyBorder="1" applyAlignment="1">
      <alignment vertical="center" wrapText="1"/>
    </xf>
    <xf numFmtId="0" fontId="36" fillId="0" borderId="16" xfId="0" applyFont="1" applyBorder="1" applyAlignment="1">
      <alignment vertical="center" wrapText="1"/>
    </xf>
    <xf numFmtId="0" fontId="194" fillId="0" borderId="18" xfId="0" applyFont="1" applyBorder="1" applyAlignment="1">
      <alignment vertical="center" wrapText="1"/>
    </xf>
    <xf numFmtId="0" fontId="194" fillId="0" borderId="19" xfId="0" applyFont="1" applyBorder="1" applyAlignment="1">
      <alignment vertical="center" wrapText="1"/>
    </xf>
    <xf numFmtId="0" fontId="36" fillId="0" borderId="18" xfId="0" applyFont="1" applyBorder="1" applyAlignment="1">
      <alignment vertical="center" wrapText="1"/>
    </xf>
    <xf numFmtId="0" fontId="36" fillId="0" borderId="19" xfId="0" applyFont="1" applyBorder="1" applyAlignment="1">
      <alignment vertical="center" wrapText="1"/>
    </xf>
    <xf numFmtId="0" fontId="194" fillId="6" borderId="18" xfId="0" applyFont="1" applyFill="1" applyBorder="1" applyAlignment="1">
      <alignment vertical="center" wrapText="1"/>
    </xf>
    <xf numFmtId="0" fontId="194" fillId="6" borderId="19" xfId="0" applyFont="1" applyFill="1" applyBorder="1" applyAlignment="1">
      <alignment vertical="center" wrapText="1"/>
    </xf>
    <xf numFmtId="0" fontId="22" fillId="0" borderId="26" xfId="0" applyFont="1" applyBorder="1" applyAlignment="1">
      <alignment vertical="center" wrapText="1"/>
    </xf>
    <xf numFmtId="0" fontId="22" fillId="0" borderId="48" xfId="0" applyFont="1" applyBorder="1" applyAlignment="1">
      <alignment vertical="center" wrapText="1"/>
    </xf>
  </cellXfs>
  <cellStyles count="16">
    <cellStyle name="Comma" xfId="8" builtinId="3"/>
    <cellStyle name="Currency" xfId="1" builtinId="4"/>
    <cellStyle name="Currency 2" xfId="2" xr:uid="{00000000-0005-0000-0000-000002000000}"/>
    <cellStyle name="Currency 2 2" xfId="3" xr:uid="{00000000-0005-0000-0000-000003000000}"/>
    <cellStyle name="Currency 3" xfId="11" xr:uid="{F67A796A-E926-4134-8A87-22A14E05FE4E}"/>
    <cellStyle name="Currency 3 2" xfId="14" xr:uid="{59D988B6-19B9-4A34-B8CC-3B411AAA70F6}"/>
    <cellStyle name="Normal" xfId="0" builtinId="0"/>
    <cellStyle name="Normal 2" xfId="4" xr:uid="{00000000-0005-0000-0000-000005000000}"/>
    <cellStyle name="Normal 3" xfId="5" xr:uid="{00000000-0005-0000-0000-000006000000}"/>
    <cellStyle name="Normal 4" xfId="10" xr:uid="{DD57F280-60A7-40AD-BED2-E669DE9D56AC}"/>
    <cellStyle name="Normal 4 2" xfId="13" xr:uid="{445E17C9-0206-4837-AA10-218670668A31}"/>
    <cellStyle name="Percent" xfId="9" builtinId="5"/>
    <cellStyle name="Percent 2" xfId="6" xr:uid="{00000000-0005-0000-0000-000008000000}"/>
    <cellStyle name="Percent 3" xfId="7" xr:uid="{00000000-0005-0000-0000-000009000000}"/>
    <cellStyle name="Percent 4" xfId="12" xr:uid="{84FA9C13-8724-4902-B909-6D5A9C2464BA}"/>
    <cellStyle name="Percent 4 2" xfId="15" xr:uid="{81264897-A7D7-4F3C-BD11-7095FBB2EF6E}"/>
  </cellStyles>
  <dxfs count="0"/>
  <tableStyles count="0" defaultTableStyle="TableStyleMedium2" defaultPivotStyle="PivotStyleLight16"/>
  <colors>
    <mruColors>
      <color rgb="FFFFFF66"/>
      <color rgb="FF0033CC"/>
      <color rgb="FFFFFFD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H="1">
          <a:off x="9761220" y="457200"/>
          <a:ext cx="1882140" cy="4800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476</xdr:row>
      <xdr:rowOff>152401</xdr:rowOff>
    </xdr:from>
    <xdr:to>
      <xdr:col>12</xdr:col>
      <xdr:colOff>200025</xdr:colOff>
      <xdr:row>476</xdr:row>
      <xdr:rowOff>161925</xdr:rowOff>
    </xdr:to>
    <xdr:cxnSp macro="">
      <xdr:nvCxnSpPr>
        <xdr:cNvPr id="4" name="Straight Arrow Connector 3">
          <a:extLst>
            <a:ext uri="{FF2B5EF4-FFF2-40B4-BE49-F238E27FC236}">
              <a16:creationId xmlns:a16="http://schemas.microsoft.com/office/drawing/2014/main" id="{4714AA3E-E2D9-4E5D-9CB3-0461ABAAE7FE}"/>
            </a:ext>
          </a:extLst>
        </xdr:cNvPr>
        <xdr:cNvCxnSpPr/>
      </xdr:nvCxnSpPr>
      <xdr:spPr>
        <a:xfrm flipH="1">
          <a:off x="6762750" y="18192751"/>
          <a:ext cx="3790950"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17318</xdr:colOff>
      <xdr:row>0</xdr:row>
      <xdr:rowOff>1</xdr:rowOff>
    </xdr:from>
    <xdr:to>
      <xdr:col>1</xdr:col>
      <xdr:colOff>657225</xdr:colOff>
      <xdr:row>0</xdr:row>
      <xdr:rowOff>673100</xdr:rowOff>
    </xdr:to>
    <xdr:pic>
      <xdr:nvPicPr>
        <xdr:cNvPr id="14" name="Picture 13">
          <a:extLst>
            <a:ext uri="{FF2B5EF4-FFF2-40B4-BE49-F238E27FC236}">
              <a16:creationId xmlns:a16="http://schemas.microsoft.com/office/drawing/2014/main" id="{9E70F567-8AA7-4554-BD97-F0D70600F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8" y="1"/>
          <a:ext cx="639907" cy="673099"/>
        </a:xfrm>
        <a:prstGeom prst="rect">
          <a:avLst/>
        </a:prstGeom>
        <a:ln>
          <a:noFill/>
        </a:ln>
        <a:effectLst>
          <a:softEdge rad="112500"/>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53611692-38F6-4CA6-BF0D-1904B0785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2DECE4C5-939E-4F72-89A4-51F385832ED4}"/>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814408F1-E366-4C30-BE62-32B12EBFFAB3}"/>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E57B84D8-C6EA-496C-85E7-1739791D1C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EB2AD89A-468B-4113-9940-C24A0C5F24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CA81443A-A648-4C4F-B967-E660C34CF3A1}"/>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7C11D8F2-116D-46FC-8F71-3CF86C335006}"/>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F1D9C651-71CD-4559-AE59-08D72EE479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F2A0275F-34C9-4D02-96E0-5CA63B3692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C0456F93-A628-48F6-9A15-B0378BB82650}"/>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CE1A6914-AA33-41DB-A201-DE3583F29516}"/>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6430ED93-67C3-4EA0-9D9A-AAC163C90D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C82880C7-7446-4A6A-B717-39060C0549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5D9FB660-2BA7-451A-8869-724D03C64E64}"/>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BF1DD7B2-5A2C-4593-8EB2-043C7081868E}"/>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6612F4E5-7139-4F47-B90E-4B52F5E4CC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DC396FD4-D717-481B-8EB1-7AF545389E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F76E98DC-180B-48C7-BAE1-9CDC480CB509}"/>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598C87AF-AB68-405C-940C-45C780567CF8}"/>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F16296AD-28DF-4E8B-A79A-701C65FCD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2348</xdr:rowOff>
    </xdr:to>
    <xdr:pic>
      <xdr:nvPicPr>
        <xdr:cNvPr id="2" name="Picture 1">
          <a:extLst>
            <a:ext uri="{FF2B5EF4-FFF2-40B4-BE49-F238E27FC236}">
              <a16:creationId xmlns:a16="http://schemas.microsoft.com/office/drawing/2014/main" id="{77278ED0-5BFE-40EC-AA42-2C3EA38952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FE8E9610-D682-40F8-9AE8-5B0D1F927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E592C9BC-12CB-4356-A588-6D70E53E3650}"/>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C30E9B7A-20FB-40B1-9337-F69589319653}"/>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037ADA49-18AD-46F6-832B-A0DA75132E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44B7B9E6-7F56-4CF7-829A-43618023A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433494A4-D553-474C-8C51-E52903BE3573}"/>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55DD19A5-41D6-4542-B3AE-4005E74ADFD9}"/>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6FE440A2-843B-4E3B-A58E-09D15ABEC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65348D60-2725-440B-920C-B9D4B5B32102}"/>
            </a:ext>
          </a:extLst>
        </xdr:cNvPr>
        <xdr:cNvCxnSpPr/>
      </xdr:nvCxnSpPr>
      <xdr:spPr>
        <a:xfrm flipH="1">
          <a:off x="9932035" y="1313180"/>
          <a:ext cx="1858645" cy="4883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8C37C30C-C5DB-4540-AAA0-2EA78B1DFA8F}"/>
            </a:ext>
          </a:extLst>
        </xdr:cNvPr>
        <xdr:cNvCxnSpPr/>
      </xdr:nvCxnSpPr>
      <xdr:spPr>
        <a:xfrm flipH="1">
          <a:off x="7124700" y="18326101"/>
          <a:ext cx="4140200" cy="63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D7356A4F-A798-4B41-8424-02436CCF0A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294" y="1"/>
          <a:ext cx="630382" cy="673099"/>
        </a:xfrm>
        <a:prstGeom prst="rect">
          <a:avLst/>
        </a:prstGeom>
        <a:ln>
          <a:noFill/>
        </a:ln>
        <a:effectLst>
          <a:softEdge rad="11250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94CCE459-8268-485B-8A93-FEC50AE978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9532167F-3EFB-4C43-9BAE-8CABDEB04FDC}"/>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C3B22761-A46D-455C-82E2-AD6EA344B93A}"/>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F1FBE59B-9797-4E62-83B1-F235230F90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44371CFE-25F0-4F0B-A557-1D153A7CFE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ED61C084-285A-4741-8E2F-DF8EB1C50AB2}"/>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F246D663-E084-4A15-8B7D-29A6DF984B60}"/>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0DC52A78-C716-4496-8E40-DBDD9EF87E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769056</xdr:colOff>
      <xdr:row>1</xdr:row>
      <xdr:rowOff>616</xdr:rowOff>
    </xdr:to>
    <xdr:pic>
      <xdr:nvPicPr>
        <xdr:cNvPr id="2" name="Picture 1">
          <a:extLst>
            <a:ext uri="{FF2B5EF4-FFF2-40B4-BE49-F238E27FC236}">
              <a16:creationId xmlns:a16="http://schemas.microsoft.com/office/drawing/2014/main" id="{8EB688B5-451F-4E2C-B05D-699AC4B05F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730956" cy="686416"/>
        </a:xfrm>
        <a:prstGeom prst="rect">
          <a:avLst/>
        </a:prstGeom>
        <a:ln>
          <a:noFill/>
        </a:ln>
        <a:effectLst>
          <a:softEdge rad="112500"/>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937260</xdr:colOff>
      <xdr:row>6</xdr:row>
      <xdr:rowOff>68580</xdr:rowOff>
    </xdr:from>
    <xdr:to>
      <xdr:col>13</xdr:col>
      <xdr:colOff>68580</xdr:colOff>
      <xdr:row>8</xdr:row>
      <xdr:rowOff>45720</xdr:rowOff>
    </xdr:to>
    <xdr:cxnSp macro="">
      <xdr:nvCxnSpPr>
        <xdr:cNvPr id="2" name="Straight Arrow Connector 1">
          <a:extLst>
            <a:ext uri="{FF2B5EF4-FFF2-40B4-BE49-F238E27FC236}">
              <a16:creationId xmlns:a16="http://schemas.microsoft.com/office/drawing/2014/main" id="{6B8EE9A9-B8C5-42E2-BF92-4ECB562FFB35}"/>
            </a:ext>
          </a:extLst>
        </xdr:cNvPr>
        <xdr:cNvCxnSpPr/>
      </xdr:nvCxnSpPr>
      <xdr:spPr>
        <a:xfrm flipH="1">
          <a:off x="9509760" y="1287780"/>
          <a:ext cx="1741170" cy="4819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141</xdr:row>
      <xdr:rowOff>152401</xdr:rowOff>
    </xdr:from>
    <xdr:to>
      <xdr:col>12</xdr:col>
      <xdr:colOff>200025</xdr:colOff>
      <xdr:row>141</xdr:row>
      <xdr:rowOff>161925</xdr:rowOff>
    </xdr:to>
    <xdr:cxnSp macro="">
      <xdr:nvCxnSpPr>
        <xdr:cNvPr id="3" name="Straight Arrow Connector 2">
          <a:extLst>
            <a:ext uri="{FF2B5EF4-FFF2-40B4-BE49-F238E27FC236}">
              <a16:creationId xmlns:a16="http://schemas.microsoft.com/office/drawing/2014/main" id="{8D84F1B3-5A86-419C-8480-682867BD759D}"/>
            </a:ext>
          </a:extLst>
        </xdr:cNvPr>
        <xdr:cNvCxnSpPr/>
      </xdr:nvCxnSpPr>
      <xdr:spPr>
        <a:xfrm flipH="1">
          <a:off x="6800850" y="11058526"/>
          <a:ext cx="395287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17319</xdr:colOff>
      <xdr:row>0</xdr:row>
      <xdr:rowOff>1</xdr:rowOff>
    </xdr:from>
    <xdr:to>
      <xdr:col>1</xdr:col>
      <xdr:colOff>647701</xdr:colOff>
      <xdr:row>0</xdr:row>
      <xdr:rowOff>682625</xdr:rowOff>
    </xdr:to>
    <xdr:pic>
      <xdr:nvPicPr>
        <xdr:cNvPr id="4" name="Picture 3">
          <a:extLst>
            <a:ext uri="{FF2B5EF4-FFF2-40B4-BE49-F238E27FC236}">
              <a16:creationId xmlns:a16="http://schemas.microsoft.com/office/drawing/2014/main" id="{4B5E7F05-8651-4D6A-8963-1EC6D487FE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769" y="1"/>
          <a:ext cx="630382" cy="682624"/>
        </a:xfrm>
        <a:prstGeom prst="rect">
          <a:avLst/>
        </a:prstGeom>
        <a:ln>
          <a:noFill/>
        </a:ln>
        <a:effectLst>
          <a:softEdge rad="112500"/>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V494"/>
  <sheetViews>
    <sheetView tabSelected="1" zoomScaleNormal="100" workbookViewId="0">
      <selection activeCell="E5" sqref="E5:F5"/>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3.5546875" style="55" customWidth="1"/>
    <col min="7" max="7" width="6.109375" style="364" customWidth="1"/>
    <col min="8" max="8" width="0.554687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142" t="s">
        <v>438</v>
      </c>
      <c r="D1" s="1143"/>
      <c r="E1" s="1143"/>
      <c r="F1" s="1143"/>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25" customHeight="1" x14ac:dyDescent="0.3">
      <c r="B5" s="542"/>
      <c r="E5" s="1144" t="s">
        <v>469</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E477</f>
        <v>0</v>
      </c>
      <c r="L9" s="558">
        <f>1-K9</f>
        <v>1</v>
      </c>
      <c r="M9" s="559"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1013"/>
      <c r="C11" s="355"/>
      <c r="D11" s="356"/>
      <c r="E11" s="357">
        <f>'Mit Recon Budget #1'!F62</f>
        <v>0</v>
      </c>
      <c r="F11" s="82">
        <f t="shared" ref="F11:F29" si="0">D11*E11</f>
        <v>0</v>
      </c>
      <c r="G11" s="151"/>
      <c r="I11" s="570"/>
      <c r="L11" s="553"/>
      <c r="M11" s="571"/>
      <c r="O11" s="339"/>
      <c r="P11" s="339"/>
      <c r="Q11" s="339"/>
      <c r="R11" s="340"/>
    </row>
    <row r="12" spans="1:18" ht="14.4" customHeight="1" x14ac:dyDescent="0.3">
      <c r="B12" s="739"/>
      <c r="C12" s="358"/>
      <c r="D12" s="359"/>
      <c r="E12" s="360">
        <f>'Mit Recon Budget #2'!F62</f>
        <v>0</v>
      </c>
      <c r="F12" s="41">
        <f t="shared" si="0"/>
        <v>0</v>
      </c>
      <c r="G12" s="151"/>
      <c r="I12" s="570"/>
      <c r="L12" s="553"/>
      <c r="M12" s="571"/>
      <c r="O12" s="339"/>
      <c r="P12" s="339"/>
      <c r="Q12" s="339"/>
      <c r="R12" s="340"/>
    </row>
    <row r="13" spans="1:18" ht="14.4" customHeight="1" x14ac:dyDescent="0.3">
      <c r="B13" s="739"/>
      <c r="C13" s="358"/>
      <c r="D13" s="359"/>
      <c r="E13" s="361">
        <f>'Mit Recon Budget #3'!F62</f>
        <v>0</v>
      </c>
      <c r="F13" s="41">
        <f t="shared" si="0"/>
        <v>0</v>
      </c>
      <c r="G13" s="151"/>
      <c r="I13" s="570"/>
      <c r="L13" s="553"/>
      <c r="M13" s="571"/>
      <c r="O13" s="339"/>
      <c r="P13" s="339"/>
      <c r="Q13" s="339"/>
      <c r="R13" s="340"/>
    </row>
    <row r="14" spans="1:18" ht="14.4" customHeight="1" x14ac:dyDescent="0.3">
      <c r="B14" s="739"/>
      <c r="C14" s="358"/>
      <c r="D14" s="359"/>
      <c r="E14" s="361">
        <f>'Mit Recon Budget #4'!F62</f>
        <v>0</v>
      </c>
      <c r="F14" s="41">
        <f t="shared" si="0"/>
        <v>0</v>
      </c>
      <c r="G14" s="151"/>
      <c r="I14" s="570"/>
      <c r="L14" s="553"/>
      <c r="M14" s="571"/>
      <c r="O14" s="339"/>
      <c r="P14" s="339"/>
      <c r="Q14" s="339"/>
      <c r="R14" s="340"/>
    </row>
    <row r="15" spans="1:18" ht="14.25" customHeight="1" x14ac:dyDescent="0.3">
      <c r="B15" s="739"/>
      <c r="C15" s="358"/>
      <c r="D15" s="359"/>
      <c r="E15" s="361">
        <f>'Mit Recon Budget #5'!F62</f>
        <v>0</v>
      </c>
      <c r="F15" s="41">
        <f t="shared" si="0"/>
        <v>0</v>
      </c>
      <c r="G15" s="151"/>
      <c r="I15" s="570"/>
      <c r="L15" s="553"/>
      <c r="M15" s="571"/>
      <c r="O15" s="339"/>
      <c r="P15" s="339"/>
      <c r="Q15" s="339"/>
      <c r="R15" s="340"/>
    </row>
    <row r="16" spans="1:18" ht="14.4" customHeight="1" x14ac:dyDescent="0.3">
      <c r="B16" s="739"/>
      <c r="C16" s="358"/>
      <c r="D16" s="359"/>
      <c r="E16" s="361">
        <f>'Mit Recon Budget #6'!F62</f>
        <v>0</v>
      </c>
      <c r="F16" s="41">
        <f t="shared" si="0"/>
        <v>0</v>
      </c>
      <c r="G16" s="151"/>
      <c r="I16" s="570"/>
      <c r="L16" s="553"/>
      <c r="M16" s="571"/>
      <c r="O16" s="339"/>
      <c r="P16" s="339"/>
      <c r="Q16" s="339"/>
      <c r="R16" s="340"/>
    </row>
    <row r="17" spans="2:18" ht="14.4" customHeight="1" x14ac:dyDescent="0.3">
      <c r="B17" s="739"/>
      <c r="C17" s="358"/>
      <c r="D17" s="359"/>
      <c r="E17" s="120">
        <f>'Mit Recon Budget #7'!F62</f>
        <v>0</v>
      </c>
      <c r="F17" s="41">
        <f t="shared" si="0"/>
        <v>0</v>
      </c>
      <c r="G17" s="151"/>
      <c r="I17" s="570"/>
      <c r="L17" s="553"/>
      <c r="M17" s="571"/>
      <c r="N17" s="573" t="s">
        <v>200</v>
      </c>
      <c r="O17" s="339"/>
      <c r="P17" s="339"/>
      <c r="Q17" s="339"/>
      <c r="R17" s="340"/>
    </row>
    <row r="18" spans="2:18" ht="14.4" customHeight="1" thickBot="1" x14ac:dyDescent="0.35">
      <c r="B18" s="739"/>
      <c r="C18" s="358"/>
      <c r="D18" s="359"/>
      <c r="E18" s="120">
        <f>'Mit Recon Budget #8'!F62</f>
        <v>0</v>
      </c>
      <c r="F18" s="41">
        <f t="shared" si="0"/>
        <v>0</v>
      </c>
      <c r="G18" s="151"/>
      <c r="I18" s="570"/>
      <c r="L18" s="553"/>
      <c r="M18" s="571"/>
      <c r="N18" s="573" t="s">
        <v>352</v>
      </c>
      <c r="O18" s="339"/>
      <c r="P18" s="339"/>
      <c r="Q18" s="339"/>
      <c r="R18" s="340"/>
    </row>
    <row r="19" spans="2:18" ht="14.4" hidden="1" customHeight="1" x14ac:dyDescent="0.3">
      <c r="B19" s="739"/>
      <c r="C19" s="358"/>
      <c r="D19" s="359"/>
      <c r="E19" s="120">
        <f>'Mit Recon Budget #9'!F62</f>
        <v>0</v>
      </c>
      <c r="F19" s="41">
        <f t="shared" si="0"/>
        <v>0</v>
      </c>
      <c r="G19" s="151"/>
      <c r="I19" s="570"/>
      <c r="L19" s="553"/>
      <c r="M19" s="571"/>
      <c r="N19" s="573" t="s">
        <v>200</v>
      </c>
      <c r="O19" s="339"/>
      <c r="P19" s="339"/>
      <c r="Q19" s="339"/>
      <c r="R19" s="340"/>
    </row>
    <row r="20" spans="2:18" ht="14.4" hidden="1" customHeight="1" x14ac:dyDescent="0.3">
      <c r="B20" s="739"/>
      <c r="C20" s="358"/>
      <c r="D20" s="359"/>
      <c r="E20" s="120">
        <f>'Mit Recon Budget #10'!F62</f>
        <v>0</v>
      </c>
      <c r="F20" s="41">
        <f t="shared" si="0"/>
        <v>0</v>
      </c>
      <c r="G20" s="151"/>
      <c r="I20" s="570"/>
      <c r="L20" s="553"/>
      <c r="M20" s="571"/>
      <c r="N20" s="573" t="s">
        <v>200</v>
      </c>
      <c r="O20" s="339"/>
      <c r="P20" s="339"/>
      <c r="Q20" s="339"/>
      <c r="R20" s="340"/>
    </row>
    <row r="21" spans="2:18" ht="14.4" hidden="1" customHeight="1" x14ac:dyDescent="0.3">
      <c r="B21" s="739"/>
      <c r="C21" s="358"/>
      <c r="D21" s="118"/>
      <c r="E21" s="120"/>
      <c r="F21" s="41">
        <f t="shared" si="0"/>
        <v>0</v>
      </c>
      <c r="G21" s="151"/>
      <c r="I21" s="570"/>
      <c r="L21" s="553"/>
      <c r="M21" s="571"/>
      <c r="N21" s="573" t="s">
        <v>200</v>
      </c>
      <c r="O21" s="339"/>
      <c r="P21" s="339"/>
      <c r="Q21" s="339"/>
      <c r="R21" s="340"/>
    </row>
    <row r="22" spans="2:18" ht="14.4" hidden="1" customHeight="1" x14ac:dyDescent="0.3">
      <c r="B22" s="572"/>
      <c r="C22" s="65"/>
      <c r="D22" s="118"/>
      <c r="E22" s="120"/>
      <c r="F22" s="41">
        <f t="shared" si="0"/>
        <v>0</v>
      </c>
      <c r="G22" s="151"/>
      <c r="I22" s="570"/>
      <c r="L22" s="553"/>
      <c r="M22" s="571"/>
      <c r="N22" s="573" t="s">
        <v>200</v>
      </c>
      <c r="O22" s="339"/>
      <c r="P22" s="339"/>
      <c r="Q22" s="339"/>
      <c r="R22" s="340"/>
    </row>
    <row r="23" spans="2:18" ht="14.4" hidden="1" customHeight="1" x14ac:dyDescent="0.3">
      <c r="B23" s="572"/>
      <c r="C23" s="65"/>
      <c r="D23" s="118"/>
      <c r="E23" s="120"/>
      <c r="F23" s="41">
        <f t="shared" si="0"/>
        <v>0</v>
      </c>
      <c r="G23" s="151"/>
      <c r="I23" s="570"/>
      <c r="L23" s="553"/>
      <c r="M23" s="571"/>
      <c r="N23" s="573" t="s">
        <v>200</v>
      </c>
      <c r="O23" s="339"/>
      <c r="P23" s="339"/>
      <c r="Q23" s="339"/>
      <c r="R23" s="340"/>
    </row>
    <row r="24" spans="2:18" ht="14.4" hidden="1" customHeight="1" x14ac:dyDescent="0.3">
      <c r="B24" s="572"/>
      <c r="C24" s="65"/>
      <c r="D24" s="118"/>
      <c r="E24" s="120"/>
      <c r="F24" s="41">
        <f t="shared" si="0"/>
        <v>0</v>
      </c>
      <c r="G24" s="151"/>
      <c r="I24" s="570"/>
      <c r="L24" s="553"/>
      <c r="M24" s="571"/>
      <c r="N24" s="573" t="s">
        <v>200</v>
      </c>
      <c r="O24" s="339"/>
      <c r="P24" s="339"/>
      <c r="Q24" s="339"/>
      <c r="R24" s="340"/>
    </row>
    <row r="25" spans="2:18" ht="14.4" hidden="1" customHeight="1" x14ac:dyDescent="0.3">
      <c r="B25" s="572"/>
      <c r="C25" s="65"/>
      <c r="D25" s="118"/>
      <c r="E25" s="120"/>
      <c r="F25" s="41">
        <f t="shared" si="0"/>
        <v>0</v>
      </c>
      <c r="G25" s="151"/>
      <c r="I25" s="570"/>
      <c r="L25" s="553"/>
      <c r="M25" s="571"/>
      <c r="N25" s="573" t="s">
        <v>200</v>
      </c>
      <c r="O25" s="339"/>
      <c r="P25" s="339"/>
      <c r="Q25" s="339"/>
      <c r="R25" s="340"/>
    </row>
    <row r="26" spans="2:18" ht="14.4" hidden="1" customHeight="1" x14ac:dyDescent="0.3">
      <c r="B26" s="572"/>
      <c r="C26" s="65"/>
      <c r="D26" s="118"/>
      <c r="E26" s="120"/>
      <c r="F26" s="41">
        <f t="shared" si="0"/>
        <v>0</v>
      </c>
      <c r="G26" s="151"/>
      <c r="I26" s="570"/>
      <c r="L26" s="553"/>
      <c r="M26" s="571"/>
      <c r="N26" s="573" t="s">
        <v>200</v>
      </c>
      <c r="O26" s="339"/>
      <c r="P26" s="339"/>
      <c r="Q26" s="339"/>
      <c r="R26" s="340"/>
    </row>
    <row r="27" spans="2:18" ht="14.4" hidden="1" customHeight="1" x14ac:dyDescent="0.3">
      <c r="B27" s="572"/>
      <c r="C27" s="65"/>
      <c r="D27" s="118"/>
      <c r="E27" s="120"/>
      <c r="F27" s="41">
        <f t="shared" si="0"/>
        <v>0</v>
      </c>
      <c r="G27" s="151"/>
      <c r="I27" s="570"/>
      <c r="L27" s="553"/>
      <c r="M27" s="571"/>
      <c r="N27" s="573" t="s">
        <v>200</v>
      </c>
      <c r="O27" s="339"/>
      <c r="P27" s="339"/>
      <c r="Q27" s="339"/>
      <c r="R27" s="340"/>
    </row>
    <row r="28" spans="2:18" ht="14.4" hidden="1" customHeight="1" x14ac:dyDescent="0.3">
      <c r="B28" s="572"/>
      <c r="C28" s="65"/>
      <c r="D28" s="118"/>
      <c r="E28" s="120"/>
      <c r="F28" s="41">
        <f t="shared" si="0"/>
        <v>0</v>
      </c>
      <c r="G28" s="151"/>
      <c r="I28" s="570"/>
      <c r="L28" s="553"/>
      <c r="M28" s="571"/>
      <c r="N28" s="573" t="s">
        <v>200</v>
      </c>
      <c r="O28" s="339"/>
      <c r="P28" s="339"/>
      <c r="Q28" s="339"/>
      <c r="R28" s="340"/>
    </row>
    <row r="29" spans="2:18" ht="14.4" hidden="1" customHeight="1" x14ac:dyDescent="0.3">
      <c r="B29" s="572"/>
      <c r="C29" s="65"/>
      <c r="D29" s="118"/>
      <c r="E29" s="120"/>
      <c r="F29" s="41">
        <f t="shared" si="0"/>
        <v>0</v>
      </c>
      <c r="G29" s="151"/>
      <c r="I29" s="570"/>
      <c r="L29" s="553"/>
      <c r="M29" s="571"/>
      <c r="N29" s="573" t="s">
        <v>200</v>
      </c>
      <c r="O29" s="339"/>
      <c r="P29" s="339"/>
      <c r="Q29" s="339"/>
      <c r="R29" s="340"/>
    </row>
    <row r="30" spans="2:18" ht="14.4" hidden="1" customHeight="1" x14ac:dyDescent="0.3">
      <c r="B30" s="572"/>
      <c r="C30" s="65"/>
      <c r="D30" s="118"/>
      <c r="E30" s="120"/>
      <c r="F30" s="41">
        <f t="shared" ref="F30:F189" si="1">D30*E30</f>
        <v>0</v>
      </c>
      <c r="G30" s="151"/>
      <c r="I30" s="570"/>
      <c r="L30" s="553"/>
      <c r="M30" s="571"/>
      <c r="N30" s="573" t="s">
        <v>200</v>
      </c>
      <c r="O30" s="339"/>
      <c r="P30" s="339"/>
      <c r="Q30" s="339"/>
      <c r="R30" s="340"/>
    </row>
    <row r="31" spans="2:18" ht="14.4" hidden="1" customHeight="1" x14ac:dyDescent="0.3">
      <c r="B31" s="572"/>
      <c r="C31" s="65"/>
      <c r="D31" s="118"/>
      <c r="E31" s="120"/>
      <c r="F31" s="41">
        <f t="shared" ref="F31:F40" si="2">D31*E31</f>
        <v>0</v>
      </c>
      <c r="G31" s="151"/>
      <c r="I31" s="570"/>
      <c r="L31" s="553"/>
      <c r="M31" s="571"/>
      <c r="N31" s="573" t="s">
        <v>200</v>
      </c>
      <c r="O31" s="339"/>
      <c r="P31" s="339"/>
      <c r="Q31" s="339"/>
      <c r="R31" s="340"/>
    </row>
    <row r="32" spans="2:18" ht="14.4" hidden="1" customHeight="1" x14ac:dyDescent="0.3">
      <c r="B32" s="572"/>
      <c r="C32" s="65"/>
      <c r="D32" s="118"/>
      <c r="E32" s="120"/>
      <c r="F32" s="41">
        <f t="shared" si="2"/>
        <v>0</v>
      </c>
      <c r="G32" s="151"/>
      <c r="I32" s="570"/>
      <c r="L32" s="553"/>
      <c r="M32" s="571"/>
      <c r="N32" s="573" t="s">
        <v>200</v>
      </c>
      <c r="O32" s="339"/>
      <c r="P32" s="339"/>
      <c r="Q32" s="339"/>
      <c r="R32" s="340"/>
    </row>
    <row r="33" spans="2:18" ht="14.4" hidden="1" customHeight="1" x14ac:dyDescent="0.3">
      <c r="B33" s="572"/>
      <c r="C33" s="65"/>
      <c r="D33" s="118"/>
      <c r="E33" s="120"/>
      <c r="F33" s="41">
        <f t="shared" si="2"/>
        <v>0</v>
      </c>
      <c r="G33" s="151"/>
      <c r="I33" s="570"/>
      <c r="L33" s="553"/>
      <c r="M33" s="571"/>
      <c r="N33" s="573" t="s">
        <v>200</v>
      </c>
      <c r="O33" s="339"/>
      <c r="P33" s="339"/>
      <c r="Q33" s="339"/>
      <c r="R33" s="340"/>
    </row>
    <row r="34" spans="2:18" ht="14.4" hidden="1" customHeight="1" x14ac:dyDescent="0.3">
      <c r="B34" s="572"/>
      <c r="C34" s="65"/>
      <c r="D34" s="118"/>
      <c r="E34" s="120"/>
      <c r="F34" s="41">
        <f t="shared" si="2"/>
        <v>0</v>
      </c>
      <c r="G34" s="151"/>
      <c r="I34" s="570"/>
      <c r="L34" s="553"/>
      <c r="M34" s="571"/>
      <c r="N34" s="573" t="s">
        <v>200</v>
      </c>
      <c r="O34" s="339"/>
      <c r="P34" s="339"/>
      <c r="Q34" s="339"/>
      <c r="R34" s="340"/>
    </row>
    <row r="35" spans="2:18" ht="14.4" hidden="1" customHeight="1" x14ac:dyDescent="0.3">
      <c r="B35" s="572"/>
      <c r="C35" s="65"/>
      <c r="D35" s="118"/>
      <c r="E35" s="120"/>
      <c r="F35" s="41">
        <f t="shared" si="2"/>
        <v>0</v>
      </c>
      <c r="G35" s="151"/>
      <c r="I35" s="570"/>
      <c r="L35" s="553"/>
      <c r="M35" s="571"/>
      <c r="N35" s="573" t="s">
        <v>200</v>
      </c>
      <c r="O35" s="339"/>
      <c r="P35" s="339"/>
      <c r="Q35" s="339"/>
      <c r="R35" s="340"/>
    </row>
    <row r="36" spans="2:18" ht="14.4" hidden="1" customHeight="1" x14ac:dyDescent="0.3">
      <c r="B36" s="572"/>
      <c r="C36" s="65"/>
      <c r="D36" s="118"/>
      <c r="E36" s="120"/>
      <c r="F36" s="41">
        <f t="shared" si="2"/>
        <v>0</v>
      </c>
      <c r="G36" s="151"/>
      <c r="I36" s="570"/>
      <c r="L36" s="553"/>
      <c r="M36" s="571"/>
      <c r="N36" s="573" t="s">
        <v>200</v>
      </c>
      <c r="O36" s="339"/>
      <c r="P36" s="339"/>
      <c r="Q36" s="339"/>
      <c r="R36" s="340"/>
    </row>
    <row r="37" spans="2:18" ht="14.4" hidden="1" customHeight="1" x14ac:dyDescent="0.3">
      <c r="B37" s="572"/>
      <c r="C37" s="65"/>
      <c r="D37" s="118"/>
      <c r="E37" s="120"/>
      <c r="F37" s="41">
        <f t="shared" si="2"/>
        <v>0</v>
      </c>
      <c r="G37" s="151"/>
      <c r="I37" s="570"/>
      <c r="L37" s="553"/>
      <c r="M37" s="571"/>
      <c r="N37" s="573" t="s">
        <v>200</v>
      </c>
      <c r="O37" s="339"/>
      <c r="P37" s="339"/>
      <c r="Q37" s="339"/>
      <c r="R37" s="340"/>
    </row>
    <row r="38" spans="2:18" ht="14.4" hidden="1" customHeight="1" x14ac:dyDescent="0.3">
      <c r="B38" s="572"/>
      <c r="C38" s="65"/>
      <c r="D38" s="118"/>
      <c r="E38" s="120"/>
      <c r="F38" s="41">
        <f t="shared" si="2"/>
        <v>0</v>
      </c>
      <c r="G38" s="151"/>
      <c r="I38" s="570"/>
      <c r="L38" s="553"/>
      <c r="M38" s="571"/>
      <c r="N38" s="573" t="s">
        <v>200</v>
      </c>
      <c r="O38" s="339"/>
      <c r="P38" s="339"/>
      <c r="Q38" s="339"/>
      <c r="R38" s="340"/>
    </row>
    <row r="39" spans="2:18" ht="14.1" hidden="1" customHeight="1" x14ac:dyDescent="0.3">
      <c r="B39" s="572"/>
      <c r="C39" s="65"/>
      <c r="D39" s="118"/>
      <c r="E39" s="120"/>
      <c r="F39" s="41">
        <f t="shared" si="2"/>
        <v>0</v>
      </c>
      <c r="G39" s="151"/>
      <c r="I39" s="570"/>
      <c r="L39" s="553"/>
      <c r="M39" s="571"/>
      <c r="N39" s="573" t="s">
        <v>200</v>
      </c>
      <c r="O39" s="339"/>
      <c r="P39" s="339"/>
      <c r="Q39" s="339"/>
      <c r="R39" s="340"/>
    </row>
    <row r="40" spans="2:18" hidden="1" x14ac:dyDescent="0.3">
      <c r="B40" s="572"/>
      <c r="C40" s="65"/>
      <c r="D40" s="118"/>
      <c r="E40" s="120"/>
      <c r="F40" s="41">
        <f t="shared" si="2"/>
        <v>0</v>
      </c>
      <c r="G40" s="151"/>
      <c r="I40" s="570"/>
      <c r="L40" s="553"/>
      <c r="M40" s="571"/>
      <c r="N40" s="573" t="s">
        <v>200</v>
      </c>
      <c r="O40" s="339"/>
      <c r="P40" s="339"/>
      <c r="Q40" s="339"/>
      <c r="R40" s="340"/>
    </row>
    <row r="41" spans="2:18" ht="14.4" hidden="1" customHeight="1" x14ac:dyDescent="0.3">
      <c r="B41" s="572"/>
      <c r="C41" s="65"/>
      <c r="D41" s="118"/>
      <c r="E41" s="120"/>
      <c r="F41" s="41">
        <f t="shared" si="1"/>
        <v>0</v>
      </c>
      <c r="G41" s="151"/>
      <c r="I41" s="570"/>
      <c r="L41" s="553"/>
      <c r="M41" s="571"/>
      <c r="N41" s="573" t="s">
        <v>200</v>
      </c>
      <c r="O41" s="339"/>
      <c r="P41" s="339"/>
      <c r="Q41" s="339"/>
      <c r="R41" s="340"/>
    </row>
    <row r="42" spans="2:18" ht="14.4" hidden="1" customHeight="1" x14ac:dyDescent="0.3">
      <c r="B42" s="572"/>
      <c r="C42" s="65"/>
      <c r="D42" s="118"/>
      <c r="E42" s="120"/>
      <c r="F42" s="41">
        <f t="shared" si="1"/>
        <v>0</v>
      </c>
      <c r="G42" s="151"/>
      <c r="I42" s="570"/>
      <c r="L42" s="553"/>
      <c r="M42" s="571"/>
      <c r="N42" s="573" t="s">
        <v>200</v>
      </c>
      <c r="O42" s="339"/>
      <c r="P42" s="339"/>
      <c r="Q42" s="339"/>
      <c r="R42" s="340"/>
    </row>
    <row r="43" spans="2:18" ht="14.4" hidden="1" customHeight="1" x14ac:dyDescent="0.3">
      <c r="B43" s="572"/>
      <c r="C43" s="65"/>
      <c r="D43" s="118"/>
      <c r="E43" s="120"/>
      <c r="F43" s="41">
        <f t="shared" si="1"/>
        <v>0</v>
      </c>
      <c r="G43" s="151"/>
      <c r="I43" s="570"/>
      <c r="L43" s="553"/>
      <c r="M43" s="571"/>
      <c r="N43" s="573" t="s">
        <v>200</v>
      </c>
      <c r="O43" s="339"/>
      <c r="P43" s="339"/>
      <c r="Q43" s="339"/>
      <c r="R43" s="340"/>
    </row>
    <row r="44" spans="2:18" ht="14.4" hidden="1" customHeight="1" x14ac:dyDescent="0.3">
      <c r="B44" s="572"/>
      <c r="C44" s="65"/>
      <c r="D44" s="118"/>
      <c r="E44" s="120"/>
      <c r="F44" s="41">
        <f t="shared" si="1"/>
        <v>0</v>
      </c>
      <c r="G44" s="151"/>
      <c r="I44" s="570"/>
      <c r="L44" s="553"/>
      <c r="M44" s="571"/>
      <c r="N44" s="573" t="s">
        <v>200</v>
      </c>
      <c r="O44" s="339"/>
      <c r="P44" s="339"/>
      <c r="Q44" s="339"/>
      <c r="R44" s="340"/>
    </row>
    <row r="45" spans="2:18" ht="14.4" hidden="1" customHeight="1" x14ac:dyDescent="0.3">
      <c r="B45" s="572"/>
      <c r="C45" s="65"/>
      <c r="D45" s="118"/>
      <c r="E45" s="120"/>
      <c r="F45" s="41">
        <f t="shared" si="1"/>
        <v>0</v>
      </c>
      <c r="G45" s="151"/>
      <c r="I45" s="570"/>
      <c r="L45" s="553"/>
      <c r="M45" s="571"/>
      <c r="N45" s="573" t="s">
        <v>200</v>
      </c>
      <c r="O45" s="339"/>
      <c r="P45" s="339"/>
      <c r="Q45" s="339"/>
      <c r="R45" s="340"/>
    </row>
    <row r="46" spans="2:18" ht="14.4" hidden="1" customHeight="1" x14ac:dyDescent="0.3">
      <c r="B46" s="572"/>
      <c r="C46" s="65"/>
      <c r="D46" s="118"/>
      <c r="E46" s="120"/>
      <c r="F46" s="41">
        <f t="shared" si="1"/>
        <v>0</v>
      </c>
      <c r="G46" s="151"/>
      <c r="I46" s="570"/>
      <c r="L46" s="553"/>
      <c r="M46" s="571"/>
      <c r="N46" s="573" t="s">
        <v>200</v>
      </c>
      <c r="O46" s="339"/>
      <c r="P46" s="339"/>
      <c r="Q46" s="339"/>
      <c r="R46" s="340"/>
    </row>
    <row r="47" spans="2:18" ht="14.4" hidden="1" customHeight="1" x14ac:dyDescent="0.3">
      <c r="B47" s="572"/>
      <c r="C47" s="65"/>
      <c r="D47" s="118"/>
      <c r="E47" s="120"/>
      <c r="F47" s="41">
        <f t="shared" si="1"/>
        <v>0</v>
      </c>
      <c r="G47" s="151"/>
      <c r="I47" s="570"/>
      <c r="L47" s="553"/>
      <c r="M47" s="571"/>
      <c r="N47" s="573" t="s">
        <v>200</v>
      </c>
      <c r="O47" s="339"/>
      <c r="P47" s="339"/>
      <c r="Q47" s="339"/>
      <c r="R47" s="340"/>
    </row>
    <row r="48" spans="2:18" ht="14.4" hidden="1" customHeight="1" x14ac:dyDescent="0.3">
      <c r="B48" s="572"/>
      <c r="C48" s="65"/>
      <c r="D48" s="118"/>
      <c r="E48" s="120"/>
      <c r="F48" s="41">
        <f t="shared" si="1"/>
        <v>0</v>
      </c>
      <c r="G48" s="151"/>
      <c r="I48" s="570"/>
      <c r="L48" s="553"/>
      <c r="M48" s="571"/>
      <c r="N48" s="573" t="s">
        <v>200</v>
      </c>
      <c r="O48" s="339"/>
      <c r="P48" s="339"/>
      <c r="Q48" s="339"/>
      <c r="R48" s="340"/>
    </row>
    <row r="49" spans="2:18" ht="14.1" hidden="1" customHeight="1" x14ac:dyDescent="0.3">
      <c r="B49" s="572"/>
      <c r="C49" s="65"/>
      <c r="D49" s="118"/>
      <c r="E49" s="120"/>
      <c r="F49" s="41">
        <f t="shared" si="1"/>
        <v>0</v>
      </c>
      <c r="G49" s="151"/>
      <c r="I49" s="570"/>
      <c r="L49" s="553"/>
      <c r="M49" s="571"/>
      <c r="N49" s="573" t="s">
        <v>200</v>
      </c>
      <c r="O49" s="339"/>
      <c r="P49" s="339"/>
      <c r="Q49" s="339"/>
      <c r="R49" s="340"/>
    </row>
    <row r="50" spans="2:18" hidden="1" x14ac:dyDescent="0.3">
      <c r="B50" s="572"/>
      <c r="C50" s="65"/>
      <c r="D50" s="118"/>
      <c r="E50" s="120"/>
      <c r="F50" s="41">
        <f t="shared" si="1"/>
        <v>0</v>
      </c>
      <c r="G50" s="151"/>
      <c r="I50" s="570"/>
      <c r="L50" s="553"/>
      <c r="M50" s="571"/>
      <c r="N50" s="573" t="s">
        <v>200</v>
      </c>
      <c r="O50" s="339"/>
      <c r="P50" s="339"/>
      <c r="Q50" s="339"/>
      <c r="R50" s="340"/>
    </row>
    <row r="51" spans="2:18" hidden="1" x14ac:dyDescent="0.3">
      <c r="B51" s="572"/>
      <c r="C51" s="65"/>
      <c r="D51" s="118"/>
      <c r="E51" s="120"/>
      <c r="F51" s="41">
        <f t="shared" si="1"/>
        <v>0</v>
      </c>
      <c r="G51" s="151"/>
      <c r="I51" s="570"/>
      <c r="L51" s="553"/>
      <c r="M51" s="571"/>
      <c r="N51" s="573" t="s">
        <v>200</v>
      </c>
      <c r="O51" s="339"/>
      <c r="P51" s="339"/>
      <c r="Q51" s="339"/>
      <c r="R51" s="340"/>
    </row>
    <row r="52" spans="2:18" hidden="1" x14ac:dyDescent="0.3">
      <c r="B52" s="572"/>
      <c r="C52" s="65"/>
      <c r="D52" s="118"/>
      <c r="E52" s="120"/>
      <c r="F52" s="41">
        <f t="shared" si="1"/>
        <v>0</v>
      </c>
      <c r="G52" s="151"/>
      <c r="I52" s="570"/>
      <c r="L52" s="553"/>
      <c r="M52" s="571"/>
      <c r="N52" s="573" t="s">
        <v>200</v>
      </c>
      <c r="O52" s="339"/>
      <c r="P52" s="339"/>
      <c r="Q52" s="339"/>
      <c r="R52" s="340"/>
    </row>
    <row r="53" spans="2:18" hidden="1" x14ac:dyDescent="0.3">
      <c r="B53" s="572"/>
      <c r="C53" s="65"/>
      <c r="D53" s="118"/>
      <c r="E53" s="120"/>
      <c r="F53" s="41">
        <f t="shared" si="1"/>
        <v>0</v>
      </c>
      <c r="G53" s="151"/>
      <c r="I53" s="570"/>
      <c r="L53" s="553"/>
      <c r="M53" s="571"/>
      <c r="N53" s="573" t="s">
        <v>200</v>
      </c>
      <c r="O53" s="339"/>
      <c r="P53" s="339"/>
      <c r="Q53" s="339"/>
      <c r="R53" s="340"/>
    </row>
    <row r="54" spans="2:18" hidden="1" x14ac:dyDescent="0.3">
      <c r="B54" s="572"/>
      <c r="C54" s="65"/>
      <c r="D54" s="118"/>
      <c r="E54" s="120"/>
      <c r="F54" s="41">
        <f t="shared" si="1"/>
        <v>0</v>
      </c>
      <c r="G54" s="151"/>
      <c r="I54" s="570"/>
      <c r="L54" s="553"/>
      <c r="M54" s="571"/>
      <c r="N54" s="573" t="s">
        <v>200</v>
      </c>
      <c r="O54" s="339"/>
      <c r="P54" s="339"/>
      <c r="Q54" s="339"/>
      <c r="R54" s="340"/>
    </row>
    <row r="55" spans="2:18" hidden="1" x14ac:dyDescent="0.3">
      <c r="B55" s="572"/>
      <c r="C55" s="65"/>
      <c r="D55" s="118"/>
      <c r="E55" s="120"/>
      <c r="F55" s="41">
        <f t="shared" si="1"/>
        <v>0</v>
      </c>
      <c r="G55" s="151"/>
      <c r="I55" s="570"/>
      <c r="L55" s="553"/>
      <c r="M55" s="571"/>
      <c r="N55" s="573" t="s">
        <v>200</v>
      </c>
      <c r="O55" s="339"/>
      <c r="P55" s="339"/>
      <c r="Q55" s="339"/>
      <c r="R55" s="340"/>
    </row>
    <row r="56" spans="2:18" hidden="1" x14ac:dyDescent="0.3">
      <c r="B56" s="572"/>
      <c r="C56" s="65"/>
      <c r="D56" s="118"/>
      <c r="E56" s="120"/>
      <c r="F56" s="41">
        <f t="shared" si="1"/>
        <v>0</v>
      </c>
      <c r="G56" s="151"/>
      <c r="I56" s="570"/>
      <c r="L56" s="553"/>
      <c r="M56" s="571"/>
      <c r="N56" s="573" t="s">
        <v>200</v>
      </c>
      <c r="O56" s="339"/>
      <c r="P56" s="339"/>
      <c r="Q56" s="339"/>
      <c r="R56" s="340"/>
    </row>
    <row r="57" spans="2:18" hidden="1" x14ac:dyDescent="0.3">
      <c r="B57" s="572"/>
      <c r="C57" s="65"/>
      <c r="D57" s="118"/>
      <c r="E57" s="120"/>
      <c r="F57" s="41">
        <f t="shared" si="1"/>
        <v>0</v>
      </c>
      <c r="G57" s="151"/>
      <c r="I57" s="570"/>
      <c r="L57" s="553"/>
      <c r="M57" s="571"/>
      <c r="N57" s="573" t="s">
        <v>200</v>
      </c>
      <c r="O57" s="339"/>
      <c r="P57" s="339"/>
      <c r="Q57" s="339"/>
      <c r="R57" s="340"/>
    </row>
    <row r="58" spans="2:18" hidden="1" x14ac:dyDescent="0.3">
      <c r="B58" s="572"/>
      <c r="C58" s="65"/>
      <c r="D58" s="118"/>
      <c r="E58" s="120"/>
      <c r="F58" s="41">
        <f t="shared" si="1"/>
        <v>0</v>
      </c>
      <c r="G58" s="151"/>
      <c r="I58" s="570"/>
      <c r="L58" s="553"/>
      <c r="M58" s="571"/>
      <c r="N58" s="573" t="s">
        <v>200</v>
      </c>
      <c r="O58" s="339"/>
      <c r="P58" s="339"/>
      <c r="Q58" s="339"/>
      <c r="R58" s="340"/>
    </row>
    <row r="59" spans="2:18" hidden="1" x14ac:dyDescent="0.3">
      <c r="B59" s="572"/>
      <c r="C59" s="65"/>
      <c r="D59" s="118"/>
      <c r="E59" s="120"/>
      <c r="F59" s="41">
        <f t="shared" si="1"/>
        <v>0</v>
      </c>
      <c r="G59" s="151"/>
      <c r="I59" s="570"/>
      <c r="L59" s="553"/>
      <c r="M59" s="571"/>
      <c r="N59" s="573" t="s">
        <v>200</v>
      </c>
      <c r="O59" s="339"/>
      <c r="P59" s="339"/>
      <c r="Q59" s="339"/>
      <c r="R59" s="340"/>
    </row>
    <row r="60" spans="2:18" hidden="1" x14ac:dyDescent="0.3">
      <c r="B60" s="572"/>
      <c r="C60" s="65"/>
      <c r="D60" s="118"/>
      <c r="E60" s="120"/>
      <c r="F60" s="41">
        <f t="shared" si="1"/>
        <v>0</v>
      </c>
      <c r="G60" s="151"/>
      <c r="I60" s="570"/>
      <c r="L60" s="553"/>
      <c r="M60" s="571"/>
      <c r="N60" s="573" t="s">
        <v>200</v>
      </c>
      <c r="O60" s="339"/>
      <c r="P60" s="339"/>
      <c r="Q60" s="339"/>
      <c r="R60" s="340"/>
    </row>
    <row r="61" spans="2:18" hidden="1" x14ac:dyDescent="0.3">
      <c r="B61" s="572"/>
      <c r="C61" s="65"/>
      <c r="D61" s="118"/>
      <c r="E61" s="120"/>
      <c r="F61" s="41">
        <f t="shared" si="1"/>
        <v>0</v>
      </c>
      <c r="G61" s="151"/>
      <c r="I61" s="570"/>
      <c r="L61" s="553"/>
      <c r="M61" s="571"/>
      <c r="N61" s="573" t="s">
        <v>200</v>
      </c>
      <c r="O61" s="339"/>
      <c r="P61" s="339"/>
      <c r="Q61" s="339"/>
      <c r="R61" s="340"/>
    </row>
    <row r="62" spans="2:18" hidden="1" x14ac:dyDescent="0.3">
      <c r="B62" s="572"/>
      <c r="C62" s="65"/>
      <c r="D62" s="118"/>
      <c r="E62" s="120"/>
      <c r="F62" s="41">
        <f t="shared" si="1"/>
        <v>0</v>
      </c>
      <c r="G62" s="151"/>
      <c r="I62" s="570"/>
      <c r="L62" s="553"/>
      <c r="M62" s="571"/>
      <c r="N62" s="573" t="s">
        <v>200</v>
      </c>
      <c r="O62" s="339"/>
      <c r="P62" s="339"/>
      <c r="Q62" s="339"/>
      <c r="R62" s="340"/>
    </row>
    <row r="63" spans="2:18" hidden="1" x14ac:dyDescent="0.3">
      <c r="B63" s="572"/>
      <c r="C63" s="65"/>
      <c r="D63" s="118"/>
      <c r="E63" s="120"/>
      <c r="F63" s="41">
        <f t="shared" si="1"/>
        <v>0</v>
      </c>
      <c r="G63" s="151"/>
      <c r="I63" s="570"/>
      <c r="L63" s="553"/>
      <c r="M63" s="571"/>
      <c r="N63" s="573" t="s">
        <v>200</v>
      </c>
      <c r="O63" s="339"/>
      <c r="P63" s="339"/>
      <c r="Q63" s="339"/>
      <c r="R63" s="340"/>
    </row>
    <row r="64" spans="2:18" hidden="1" x14ac:dyDescent="0.3">
      <c r="B64" s="572"/>
      <c r="C64" s="65"/>
      <c r="D64" s="118"/>
      <c r="E64" s="120"/>
      <c r="F64" s="41">
        <f t="shared" si="1"/>
        <v>0</v>
      </c>
      <c r="G64" s="151"/>
      <c r="I64" s="570"/>
      <c r="L64" s="553"/>
      <c r="M64" s="571"/>
      <c r="N64" s="573" t="s">
        <v>200</v>
      </c>
      <c r="O64" s="339"/>
      <c r="P64" s="339"/>
      <c r="Q64" s="339"/>
      <c r="R64" s="340"/>
    </row>
    <row r="65" spans="2:18" hidden="1" x14ac:dyDescent="0.3">
      <c r="B65" s="572"/>
      <c r="C65" s="65"/>
      <c r="D65" s="118"/>
      <c r="E65" s="120"/>
      <c r="F65" s="41">
        <f t="shared" si="1"/>
        <v>0</v>
      </c>
      <c r="G65" s="151"/>
      <c r="I65" s="570"/>
      <c r="L65" s="553"/>
      <c r="M65" s="571"/>
      <c r="N65" s="573" t="s">
        <v>200</v>
      </c>
      <c r="O65" s="339"/>
      <c r="P65" s="339"/>
      <c r="Q65" s="339"/>
      <c r="R65" s="340"/>
    </row>
    <row r="66" spans="2:18" hidden="1" x14ac:dyDescent="0.3">
      <c r="B66" s="572"/>
      <c r="C66" s="65"/>
      <c r="D66" s="118"/>
      <c r="E66" s="120"/>
      <c r="F66" s="41">
        <f t="shared" si="1"/>
        <v>0</v>
      </c>
      <c r="G66" s="151"/>
      <c r="I66" s="570"/>
      <c r="L66" s="553"/>
      <c r="M66" s="571"/>
      <c r="N66" s="573" t="s">
        <v>200</v>
      </c>
      <c r="O66" s="339"/>
      <c r="P66" s="339"/>
      <c r="Q66" s="339"/>
      <c r="R66" s="340"/>
    </row>
    <row r="67" spans="2:18" hidden="1" x14ac:dyDescent="0.3">
      <c r="B67" s="572"/>
      <c r="C67" s="65"/>
      <c r="D67" s="118"/>
      <c r="E67" s="120"/>
      <c r="F67" s="41">
        <f t="shared" si="1"/>
        <v>0</v>
      </c>
      <c r="G67" s="151"/>
      <c r="I67" s="570"/>
      <c r="L67" s="553"/>
      <c r="M67" s="571"/>
      <c r="N67" s="573" t="s">
        <v>200</v>
      </c>
      <c r="O67" s="339"/>
      <c r="P67" s="339"/>
      <c r="Q67" s="339"/>
      <c r="R67" s="340"/>
    </row>
    <row r="68" spans="2:18" hidden="1" x14ac:dyDescent="0.3">
      <c r="B68" s="572"/>
      <c r="C68" s="65"/>
      <c r="D68" s="118"/>
      <c r="E68" s="120"/>
      <c r="F68" s="41">
        <f t="shared" si="1"/>
        <v>0</v>
      </c>
      <c r="G68" s="151"/>
      <c r="I68" s="570"/>
      <c r="L68" s="553"/>
      <c r="M68" s="571"/>
      <c r="N68" s="573" t="s">
        <v>200</v>
      </c>
      <c r="O68" s="339"/>
      <c r="P68" s="339"/>
      <c r="Q68" s="339"/>
      <c r="R68" s="340"/>
    </row>
    <row r="69" spans="2:18" hidden="1" x14ac:dyDescent="0.3">
      <c r="B69" s="572"/>
      <c r="C69" s="65"/>
      <c r="D69" s="118"/>
      <c r="E69" s="120"/>
      <c r="F69" s="41">
        <f t="shared" si="1"/>
        <v>0</v>
      </c>
      <c r="G69" s="151"/>
      <c r="I69" s="570"/>
      <c r="L69" s="553"/>
      <c r="M69" s="571"/>
      <c r="N69" s="573" t="s">
        <v>200</v>
      </c>
      <c r="O69" s="339"/>
      <c r="P69" s="339"/>
      <c r="Q69" s="339"/>
      <c r="R69" s="340"/>
    </row>
    <row r="70" spans="2:18" ht="14.4" hidden="1" customHeight="1" x14ac:dyDescent="0.3">
      <c r="B70" s="572"/>
      <c r="C70" s="65"/>
      <c r="D70" s="118"/>
      <c r="E70" s="120"/>
      <c r="F70" s="41">
        <f t="shared" si="1"/>
        <v>0</v>
      </c>
      <c r="G70" s="151"/>
      <c r="I70" s="570"/>
      <c r="L70" s="553"/>
      <c r="M70" s="571"/>
      <c r="N70" s="573" t="s">
        <v>200</v>
      </c>
      <c r="O70" s="339"/>
      <c r="P70" s="339"/>
      <c r="Q70" s="339"/>
      <c r="R70" s="340"/>
    </row>
    <row r="71" spans="2:18" ht="14.4" hidden="1" customHeight="1" x14ac:dyDescent="0.3">
      <c r="B71" s="572"/>
      <c r="C71" s="65"/>
      <c r="D71" s="118"/>
      <c r="E71" s="120"/>
      <c r="F71" s="41">
        <f t="shared" si="1"/>
        <v>0</v>
      </c>
      <c r="G71" s="151"/>
      <c r="I71" s="570"/>
      <c r="L71" s="553"/>
      <c r="M71" s="571"/>
      <c r="N71" s="573" t="s">
        <v>200</v>
      </c>
      <c r="O71" s="339"/>
      <c r="P71" s="339"/>
      <c r="Q71" s="339"/>
      <c r="R71" s="340"/>
    </row>
    <row r="72" spans="2:18" ht="14.4" hidden="1" customHeight="1" x14ac:dyDescent="0.3">
      <c r="B72" s="572"/>
      <c r="C72" s="65"/>
      <c r="D72" s="118"/>
      <c r="E72" s="120"/>
      <c r="F72" s="41">
        <f t="shared" si="1"/>
        <v>0</v>
      </c>
      <c r="G72" s="151"/>
      <c r="I72" s="570"/>
      <c r="L72" s="553"/>
      <c r="M72" s="571"/>
      <c r="N72" s="573" t="s">
        <v>200</v>
      </c>
      <c r="O72" s="339"/>
      <c r="P72" s="339"/>
      <c r="Q72" s="339"/>
      <c r="R72" s="340"/>
    </row>
    <row r="73" spans="2:18" ht="14.4" hidden="1" customHeight="1" x14ac:dyDescent="0.3">
      <c r="B73" s="572"/>
      <c r="C73" s="65"/>
      <c r="D73" s="118"/>
      <c r="E73" s="120"/>
      <c r="F73" s="41">
        <f t="shared" si="1"/>
        <v>0</v>
      </c>
      <c r="G73" s="151"/>
      <c r="I73" s="570"/>
      <c r="L73" s="553"/>
      <c r="M73" s="571"/>
      <c r="N73" s="573" t="s">
        <v>200</v>
      </c>
      <c r="O73" s="339"/>
      <c r="P73" s="339"/>
      <c r="Q73" s="339"/>
      <c r="R73" s="340"/>
    </row>
    <row r="74" spans="2:18" ht="14.4" hidden="1" customHeight="1" x14ac:dyDescent="0.3">
      <c r="B74" s="572"/>
      <c r="C74" s="65"/>
      <c r="D74" s="118"/>
      <c r="E74" s="120"/>
      <c r="F74" s="41">
        <f t="shared" si="1"/>
        <v>0</v>
      </c>
      <c r="G74" s="151"/>
      <c r="I74" s="570"/>
      <c r="L74" s="553"/>
      <c r="M74" s="571"/>
      <c r="N74" s="573" t="s">
        <v>200</v>
      </c>
      <c r="O74" s="339"/>
      <c r="P74" s="339"/>
      <c r="Q74" s="339"/>
      <c r="R74" s="340"/>
    </row>
    <row r="75" spans="2:18" ht="14.4" hidden="1" customHeight="1" x14ac:dyDescent="0.3">
      <c r="B75" s="572"/>
      <c r="C75" s="65"/>
      <c r="D75" s="118"/>
      <c r="E75" s="120"/>
      <c r="F75" s="41">
        <f t="shared" si="1"/>
        <v>0</v>
      </c>
      <c r="G75" s="151"/>
      <c r="I75" s="570"/>
      <c r="L75" s="553"/>
      <c r="M75" s="571"/>
      <c r="N75" s="573" t="s">
        <v>200</v>
      </c>
      <c r="O75" s="339"/>
      <c r="P75" s="339"/>
      <c r="Q75" s="339"/>
      <c r="R75" s="340"/>
    </row>
    <row r="76" spans="2:18" ht="14.4" hidden="1" customHeight="1" x14ac:dyDescent="0.3">
      <c r="B76" s="572"/>
      <c r="C76" s="65"/>
      <c r="D76" s="118"/>
      <c r="E76" s="120"/>
      <c r="F76" s="41">
        <f t="shared" si="1"/>
        <v>0</v>
      </c>
      <c r="G76" s="151"/>
      <c r="I76" s="570"/>
      <c r="L76" s="553"/>
      <c r="M76" s="571"/>
      <c r="N76" s="573" t="s">
        <v>200</v>
      </c>
      <c r="O76" s="339"/>
      <c r="P76" s="339"/>
      <c r="Q76" s="339"/>
      <c r="R76" s="340"/>
    </row>
    <row r="77" spans="2:18" ht="14.4" hidden="1" customHeight="1" x14ac:dyDescent="0.3">
      <c r="B77" s="572"/>
      <c r="C77" s="65"/>
      <c r="D77" s="118"/>
      <c r="E77" s="120"/>
      <c r="F77" s="41">
        <f t="shared" si="1"/>
        <v>0</v>
      </c>
      <c r="G77" s="151"/>
      <c r="I77" s="570"/>
      <c r="L77" s="553"/>
      <c r="M77" s="571"/>
      <c r="N77" s="573" t="s">
        <v>200</v>
      </c>
      <c r="O77" s="339"/>
      <c r="P77" s="339"/>
      <c r="Q77" s="339"/>
      <c r="R77" s="340"/>
    </row>
    <row r="78" spans="2:18" ht="14.4" hidden="1" customHeight="1" x14ac:dyDescent="0.3">
      <c r="B78" s="572"/>
      <c r="C78" s="65"/>
      <c r="D78" s="118"/>
      <c r="E78" s="120"/>
      <c r="F78" s="41">
        <f t="shared" si="1"/>
        <v>0</v>
      </c>
      <c r="G78" s="151"/>
      <c r="I78" s="570"/>
      <c r="L78" s="553"/>
      <c r="M78" s="571"/>
      <c r="N78" s="573" t="s">
        <v>200</v>
      </c>
      <c r="O78" s="339"/>
      <c r="P78" s="339"/>
      <c r="Q78" s="339"/>
      <c r="R78" s="340"/>
    </row>
    <row r="79" spans="2:18" ht="14.1" hidden="1" customHeight="1" x14ac:dyDescent="0.3">
      <c r="B79" s="572"/>
      <c r="C79" s="65"/>
      <c r="D79" s="118"/>
      <c r="E79" s="120"/>
      <c r="F79" s="41">
        <f t="shared" si="1"/>
        <v>0</v>
      </c>
      <c r="G79" s="151"/>
      <c r="I79" s="570"/>
      <c r="L79" s="553"/>
      <c r="M79" s="571"/>
      <c r="N79" s="573" t="s">
        <v>200</v>
      </c>
      <c r="O79" s="339"/>
      <c r="P79" s="339"/>
      <c r="Q79" s="339"/>
      <c r="R79" s="340"/>
    </row>
    <row r="80" spans="2:18" hidden="1" x14ac:dyDescent="0.3">
      <c r="B80" s="572"/>
      <c r="C80" s="65"/>
      <c r="D80" s="118"/>
      <c r="E80" s="120"/>
      <c r="F80" s="41">
        <f t="shared" si="1"/>
        <v>0</v>
      </c>
      <c r="G80" s="151"/>
      <c r="I80" s="570"/>
      <c r="L80" s="553"/>
      <c r="M80" s="571"/>
      <c r="N80" s="573" t="s">
        <v>200</v>
      </c>
      <c r="O80" s="339"/>
      <c r="P80" s="339"/>
      <c r="Q80" s="339"/>
      <c r="R80" s="340"/>
    </row>
    <row r="81" spans="2:18" hidden="1" x14ac:dyDescent="0.3">
      <c r="B81" s="572"/>
      <c r="C81" s="65"/>
      <c r="D81" s="118"/>
      <c r="E81" s="120"/>
      <c r="F81" s="41">
        <f t="shared" si="1"/>
        <v>0</v>
      </c>
      <c r="G81" s="151"/>
      <c r="I81" s="570"/>
      <c r="L81" s="553"/>
      <c r="M81" s="571"/>
      <c r="N81" s="573" t="s">
        <v>200</v>
      </c>
      <c r="O81" s="339"/>
      <c r="P81" s="339"/>
      <c r="Q81" s="339"/>
      <c r="R81" s="340"/>
    </row>
    <row r="82" spans="2:18" hidden="1" x14ac:dyDescent="0.3">
      <c r="B82" s="572"/>
      <c r="C82" s="65"/>
      <c r="D82" s="118"/>
      <c r="E82" s="120"/>
      <c r="F82" s="41">
        <f t="shared" si="1"/>
        <v>0</v>
      </c>
      <c r="G82" s="151"/>
      <c r="I82" s="570"/>
      <c r="L82" s="553"/>
      <c r="M82" s="571"/>
      <c r="N82" s="573" t="s">
        <v>200</v>
      </c>
      <c r="O82" s="339"/>
      <c r="P82" s="339"/>
      <c r="Q82" s="339"/>
      <c r="R82" s="340"/>
    </row>
    <row r="83" spans="2:18" hidden="1" x14ac:dyDescent="0.3">
      <c r="B83" s="572"/>
      <c r="C83" s="65"/>
      <c r="D83" s="118"/>
      <c r="E83" s="120"/>
      <c r="F83" s="41">
        <f t="shared" si="1"/>
        <v>0</v>
      </c>
      <c r="G83" s="151"/>
      <c r="I83" s="570"/>
      <c r="L83" s="553"/>
      <c r="M83" s="571"/>
      <c r="N83" s="573" t="s">
        <v>200</v>
      </c>
      <c r="O83" s="339"/>
      <c r="P83" s="339"/>
      <c r="Q83" s="339"/>
      <c r="R83" s="340"/>
    </row>
    <row r="84" spans="2:18" hidden="1" x14ac:dyDescent="0.3">
      <c r="B84" s="572"/>
      <c r="C84" s="65"/>
      <c r="D84" s="118"/>
      <c r="E84" s="120"/>
      <c r="F84" s="41">
        <f t="shared" si="1"/>
        <v>0</v>
      </c>
      <c r="G84" s="151"/>
      <c r="I84" s="570"/>
      <c r="L84" s="553"/>
      <c r="M84" s="571"/>
      <c r="N84" s="573" t="s">
        <v>200</v>
      </c>
      <c r="O84" s="339"/>
      <c r="P84" s="339"/>
      <c r="Q84" s="339"/>
      <c r="R84" s="340"/>
    </row>
    <row r="85" spans="2:18" hidden="1" x14ac:dyDescent="0.3">
      <c r="B85" s="572"/>
      <c r="C85" s="65"/>
      <c r="D85" s="118"/>
      <c r="E85" s="120"/>
      <c r="F85" s="41">
        <f t="shared" si="1"/>
        <v>0</v>
      </c>
      <c r="G85" s="151"/>
      <c r="I85" s="570"/>
      <c r="L85" s="553"/>
      <c r="M85" s="571"/>
      <c r="N85" s="573" t="s">
        <v>200</v>
      </c>
      <c r="O85" s="339"/>
      <c r="P85" s="339"/>
      <c r="Q85" s="339"/>
      <c r="R85" s="340"/>
    </row>
    <row r="86" spans="2:18" hidden="1" x14ac:dyDescent="0.3">
      <c r="B86" s="572"/>
      <c r="C86" s="65"/>
      <c r="D86" s="118"/>
      <c r="E86" s="120"/>
      <c r="F86" s="41">
        <f t="shared" si="1"/>
        <v>0</v>
      </c>
      <c r="G86" s="151"/>
      <c r="I86" s="570"/>
      <c r="L86" s="553"/>
      <c r="M86" s="571"/>
      <c r="N86" s="573" t="s">
        <v>200</v>
      </c>
      <c r="O86" s="339"/>
      <c r="P86" s="339"/>
      <c r="Q86" s="339"/>
      <c r="R86" s="340"/>
    </row>
    <row r="87" spans="2:18" hidden="1" x14ac:dyDescent="0.3">
      <c r="B87" s="572"/>
      <c r="C87" s="65"/>
      <c r="D87" s="118"/>
      <c r="E87" s="120"/>
      <c r="F87" s="41">
        <f t="shared" si="1"/>
        <v>0</v>
      </c>
      <c r="G87" s="151"/>
      <c r="I87" s="570"/>
      <c r="L87" s="553"/>
      <c r="M87" s="571"/>
      <c r="N87" s="573" t="s">
        <v>200</v>
      </c>
      <c r="O87" s="339"/>
      <c r="P87" s="339"/>
      <c r="Q87" s="339"/>
      <c r="R87" s="340"/>
    </row>
    <row r="88" spans="2:18" hidden="1" x14ac:dyDescent="0.3">
      <c r="B88" s="572"/>
      <c r="C88" s="65"/>
      <c r="D88" s="118"/>
      <c r="E88" s="120"/>
      <c r="F88" s="41">
        <f t="shared" si="1"/>
        <v>0</v>
      </c>
      <c r="G88" s="151"/>
      <c r="I88" s="570"/>
      <c r="L88" s="553"/>
      <c r="M88" s="571"/>
      <c r="N88" s="573" t="s">
        <v>200</v>
      </c>
      <c r="O88" s="339"/>
      <c r="P88" s="339"/>
      <c r="Q88" s="339"/>
      <c r="R88" s="340"/>
    </row>
    <row r="89" spans="2:18" hidden="1" x14ac:dyDescent="0.3">
      <c r="B89" s="572"/>
      <c r="C89" s="65"/>
      <c r="D89" s="118"/>
      <c r="E89" s="120"/>
      <c r="F89" s="41">
        <f t="shared" si="1"/>
        <v>0</v>
      </c>
      <c r="G89" s="151"/>
      <c r="I89" s="570"/>
      <c r="L89" s="553"/>
      <c r="M89" s="571"/>
      <c r="N89" s="573" t="s">
        <v>200</v>
      </c>
      <c r="O89" s="339"/>
      <c r="P89" s="339"/>
      <c r="Q89" s="339"/>
      <c r="R89" s="340"/>
    </row>
    <row r="90" spans="2:18" hidden="1" x14ac:dyDescent="0.3">
      <c r="B90" s="572"/>
      <c r="C90" s="65"/>
      <c r="D90" s="118"/>
      <c r="E90" s="120"/>
      <c r="F90" s="41">
        <f t="shared" si="1"/>
        <v>0</v>
      </c>
      <c r="G90" s="151"/>
      <c r="I90" s="570"/>
      <c r="L90" s="553"/>
      <c r="M90" s="571"/>
      <c r="N90" s="573" t="s">
        <v>200</v>
      </c>
      <c r="O90" s="339"/>
      <c r="P90" s="339"/>
      <c r="Q90" s="339"/>
      <c r="R90" s="340"/>
    </row>
    <row r="91" spans="2:18" hidden="1" x14ac:dyDescent="0.3">
      <c r="B91" s="572"/>
      <c r="C91" s="65"/>
      <c r="D91" s="118"/>
      <c r="E91" s="120"/>
      <c r="F91" s="41">
        <f t="shared" si="1"/>
        <v>0</v>
      </c>
      <c r="G91" s="151"/>
      <c r="I91" s="570"/>
      <c r="L91" s="553"/>
      <c r="M91" s="571"/>
      <c r="N91" s="573" t="s">
        <v>200</v>
      </c>
      <c r="O91" s="339"/>
      <c r="P91" s="339"/>
      <c r="Q91" s="339"/>
      <c r="R91" s="340"/>
    </row>
    <row r="92" spans="2:18" hidden="1" x14ac:dyDescent="0.3">
      <c r="B92" s="572"/>
      <c r="C92" s="65"/>
      <c r="D92" s="118"/>
      <c r="E92" s="120"/>
      <c r="F92" s="41">
        <f t="shared" si="1"/>
        <v>0</v>
      </c>
      <c r="G92" s="151"/>
      <c r="I92" s="570"/>
      <c r="L92" s="553"/>
      <c r="M92" s="571"/>
      <c r="N92" s="573" t="s">
        <v>200</v>
      </c>
      <c r="O92" s="339"/>
      <c r="P92" s="339"/>
      <c r="Q92" s="339"/>
      <c r="R92" s="340"/>
    </row>
    <row r="93" spans="2:18" hidden="1" x14ac:dyDescent="0.3">
      <c r="B93" s="572"/>
      <c r="C93" s="65"/>
      <c r="D93" s="118"/>
      <c r="E93" s="120"/>
      <c r="F93" s="41">
        <f t="shared" si="1"/>
        <v>0</v>
      </c>
      <c r="G93" s="151"/>
      <c r="I93" s="570"/>
      <c r="L93" s="553"/>
      <c r="M93" s="571"/>
      <c r="N93" s="573" t="s">
        <v>200</v>
      </c>
      <c r="O93" s="339"/>
      <c r="P93" s="339"/>
      <c r="Q93" s="339"/>
      <c r="R93" s="340"/>
    </row>
    <row r="94" spans="2:18" hidden="1" x14ac:dyDescent="0.3">
      <c r="B94" s="572"/>
      <c r="C94" s="65"/>
      <c r="D94" s="118"/>
      <c r="E94" s="120"/>
      <c r="F94" s="41">
        <f t="shared" si="1"/>
        <v>0</v>
      </c>
      <c r="G94" s="151"/>
      <c r="I94" s="570"/>
      <c r="L94" s="553"/>
      <c r="M94" s="571"/>
      <c r="N94" s="573" t="s">
        <v>200</v>
      </c>
      <c r="O94" s="339"/>
      <c r="P94" s="339"/>
      <c r="Q94" s="339"/>
      <c r="R94" s="340"/>
    </row>
    <row r="95" spans="2:18" hidden="1" x14ac:dyDescent="0.3">
      <c r="B95" s="572"/>
      <c r="C95" s="65"/>
      <c r="D95" s="118"/>
      <c r="E95" s="120"/>
      <c r="F95" s="41">
        <f t="shared" si="1"/>
        <v>0</v>
      </c>
      <c r="G95" s="151"/>
      <c r="I95" s="570"/>
      <c r="L95" s="553"/>
      <c r="M95" s="571"/>
      <c r="N95" s="573" t="s">
        <v>200</v>
      </c>
      <c r="O95" s="339"/>
      <c r="P95" s="339"/>
      <c r="Q95" s="339"/>
      <c r="R95" s="340"/>
    </row>
    <row r="96" spans="2:18" hidden="1" x14ac:dyDescent="0.3">
      <c r="B96" s="572"/>
      <c r="C96" s="65"/>
      <c r="D96" s="118"/>
      <c r="E96" s="120"/>
      <c r="F96" s="41">
        <f t="shared" si="1"/>
        <v>0</v>
      </c>
      <c r="G96" s="151"/>
      <c r="I96" s="570"/>
      <c r="L96" s="553"/>
      <c r="M96" s="571"/>
      <c r="N96" s="573" t="s">
        <v>200</v>
      </c>
      <c r="O96" s="339"/>
      <c r="P96" s="339"/>
      <c r="Q96" s="339"/>
      <c r="R96" s="340"/>
    </row>
    <row r="97" spans="2:18" hidden="1" x14ac:dyDescent="0.3">
      <c r="B97" s="572"/>
      <c r="C97" s="65"/>
      <c r="D97" s="118"/>
      <c r="E97" s="120"/>
      <c r="F97" s="41">
        <f t="shared" si="1"/>
        <v>0</v>
      </c>
      <c r="G97" s="151"/>
      <c r="I97" s="570"/>
      <c r="L97" s="553"/>
      <c r="M97" s="571"/>
      <c r="N97" s="573" t="s">
        <v>200</v>
      </c>
      <c r="O97" s="339"/>
      <c r="P97" s="339"/>
      <c r="Q97" s="339"/>
      <c r="R97" s="340"/>
    </row>
    <row r="98" spans="2:18" hidden="1" x14ac:dyDescent="0.3">
      <c r="B98" s="572"/>
      <c r="C98" s="65"/>
      <c r="D98" s="118"/>
      <c r="E98" s="120"/>
      <c r="F98" s="41">
        <f t="shared" si="1"/>
        <v>0</v>
      </c>
      <c r="G98" s="151"/>
      <c r="I98" s="570"/>
      <c r="L98" s="553"/>
      <c r="M98" s="571"/>
      <c r="N98" s="573" t="s">
        <v>200</v>
      </c>
      <c r="O98" s="339"/>
      <c r="P98" s="339"/>
      <c r="Q98" s="339"/>
      <c r="R98" s="340"/>
    </row>
    <row r="99" spans="2:18" hidden="1" x14ac:dyDescent="0.3">
      <c r="B99" s="572"/>
      <c r="C99" s="65"/>
      <c r="D99" s="118"/>
      <c r="E99" s="120"/>
      <c r="F99" s="41">
        <f t="shared" si="1"/>
        <v>0</v>
      </c>
      <c r="G99" s="151"/>
      <c r="I99" s="570"/>
      <c r="L99" s="553"/>
      <c r="M99" s="571"/>
      <c r="N99" s="573" t="s">
        <v>200</v>
      </c>
      <c r="O99" s="339"/>
      <c r="P99" s="339"/>
      <c r="Q99" s="339"/>
      <c r="R99" s="340"/>
    </row>
    <row r="100" spans="2:18" ht="14.4" hidden="1" customHeight="1" x14ac:dyDescent="0.3">
      <c r="B100" s="572"/>
      <c r="C100" s="65"/>
      <c r="D100" s="118"/>
      <c r="E100" s="120"/>
      <c r="F100" s="41">
        <f t="shared" si="1"/>
        <v>0</v>
      </c>
      <c r="G100" s="151"/>
      <c r="I100" s="570"/>
      <c r="L100" s="553"/>
      <c r="M100" s="571"/>
      <c r="N100" s="573" t="s">
        <v>200</v>
      </c>
      <c r="O100" s="339"/>
      <c r="P100" s="339"/>
      <c r="Q100" s="339"/>
      <c r="R100" s="340"/>
    </row>
    <row r="101" spans="2:18" ht="14.4" hidden="1" customHeight="1" x14ac:dyDescent="0.3">
      <c r="B101" s="572"/>
      <c r="C101" s="65"/>
      <c r="D101" s="118"/>
      <c r="E101" s="120"/>
      <c r="F101" s="41">
        <f t="shared" si="1"/>
        <v>0</v>
      </c>
      <c r="G101" s="151"/>
      <c r="I101" s="570"/>
      <c r="L101" s="553"/>
      <c r="M101" s="571"/>
      <c r="N101" s="573" t="s">
        <v>200</v>
      </c>
      <c r="O101" s="339"/>
      <c r="P101" s="339"/>
      <c r="Q101" s="339"/>
      <c r="R101" s="340"/>
    </row>
    <row r="102" spans="2:18" ht="14.4" hidden="1" customHeight="1" x14ac:dyDescent="0.3">
      <c r="B102" s="572"/>
      <c r="C102" s="65"/>
      <c r="D102" s="118"/>
      <c r="E102" s="120"/>
      <c r="F102" s="41">
        <f t="shared" si="1"/>
        <v>0</v>
      </c>
      <c r="G102" s="151"/>
      <c r="I102" s="570"/>
      <c r="L102" s="553"/>
      <c r="M102" s="571"/>
      <c r="N102" s="573" t="s">
        <v>200</v>
      </c>
      <c r="O102" s="339"/>
      <c r="P102" s="339"/>
      <c r="Q102" s="339"/>
      <c r="R102" s="340"/>
    </row>
    <row r="103" spans="2:18" ht="14.4" hidden="1" customHeight="1" x14ac:dyDescent="0.3">
      <c r="B103" s="572"/>
      <c r="C103" s="65"/>
      <c r="D103" s="118"/>
      <c r="E103" s="120"/>
      <c r="F103" s="41">
        <f t="shared" si="1"/>
        <v>0</v>
      </c>
      <c r="G103" s="151"/>
      <c r="I103" s="570"/>
      <c r="L103" s="553"/>
      <c r="M103" s="571"/>
      <c r="N103" s="573" t="s">
        <v>200</v>
      </c>
      <c r="O103" s="339"/>
      <c r="P103" s="339"/>
      <c r="Q103" s="339"/>
      <c r="R103" s="340"/>
    </row>
    <row r="104" spans="2:18" ht="14.4" hidden="1" customHeight="1" x14ac:dyDescent="0.3">
      <c r="B104" s="572"/>
      <c r="C104" s="65"/>
      <c r="D104" s="118"/>
      <c r="E104" s="120"/>
      <c r="F104" s="41">
        <f t="shared" si="1"/>
        <v>0</v>
      </c>
      <c r="G104" s="151"/>
      <c r="I104" s="570"/>
      <c r="L104" s="553"/>
      <c r="M104" s="571"/>
      <c r="N104" s="573" t="s">
        <v>200</v>
      </c>
      <c r="O104" s="339"/>
      <c r="P104" s="339"/>
      <c r="Q104" s="339"/>
      <c r="R104" s="340"/>
    </row>
    <row r="105" spans="2:18" ht="14.4" hidden="1" customHeight="1" x14ac:dyDescent="0.3">
      <c r="B105" s="572"/>
      <c r="C105" s="65"/>
      <c r="D105" s="118"/>
      <c r="E105" s="120"/>
      <c r="F105" s="41">
        <f t="shared" si="1"/>
        <v>0</v>
      </c>
      <c r="G105" s="151"/>
      <c r="I105" s="570"/>
      <c r="L105" s="553"/>
      <c r="M105" s="571"/>
      <c r="N105" s="573" t="s">
        <v>200</v>
      </c>
      <c r="O105" s="339"/>
      <c r="P105" s="339"/>
      <c r="Q105" s="339"/>
      <c r="R105" s="340"/>
    </row>
    <row r="106" spans="2:18" ht="14.4" hidden="1" customHeight="1" x14ac:dyDescent="0.3">
      <c r="B106" s="572"/>
      <c r="C106" s="65"/>
      <c r="D106" s="118"/>
      <c r="E106" s="120"/>
      <c r="F106" s="41">
        <f t="shared" si="1"/>
        <v>0</v>
      </c>
      <c r="G106" s="151"/>
      <c r="I106" s="570"/>
      <c r="L106" s="553"/>
      <c r="M106" s="571"/>
      <c r="N106" s="573" t="s">
        <v>200</v>
      </c>
      <c r="O106" s="339"/>
      <c r="P106" s="339"/>
      <c r="Q106" s="339"/>
      <c r="R106" s="340"/>
    </row>
    <row r="107" spans="2:18" ht="14.4" hidden="1" customHeight="1" x14ac:dyDescent="0.3">
      <c r="B107" s="572"/>
      <c r="C107" s="65"/>
      <c r="D107" s="118"/>
      <c r="E107" s="120"/>
      <c r="F107" s="41">
        <f t="shared" si="1"/>
        <v>0</v>
      </c>
      <c r="G107" s="151"/>
      <c r="I107" s="570"/>
      <c r="L107" s="553"/>
      <c r="M107" s="571"/>
      <c r="N107" s="573" t="s">
        <v>200</v>
      </c>
      <c r="O107" s="339"/>
      <c r="P107" s="339"/>
      <c r="Q107" s="339"/>
      <c r="R107" s="340"/>
    </row>
    <row r="108" spans="2:18" ht="14.4" hidden="1" customHeight="1" x14ac:dyDescent="0.3">
      <c r="B108" s="572"/>
      <c r="C108" s="65"/>
      <c r="D108" s="118"/>
      <c r="E108" s="120"/>
      <c r="F108" s="41">
        <f t="shared" si="1"/>
        <v>0</v>
      </c>
      <c r="G108" s="151"/>
      <c r="I108" s="570"/>
      <c r="L108" s="553"/>
      <c r="M108" s="571"/>
      <c r="N108" s="573" t="s">
        <v>200</v>
      </c>
      <c r="O108" s="339"/>
      <c r="P108" s="339"/>
      <c r="Q108" s="339"/>
      <c r="R108" s="340"/>
    </row>
    <row r="109" spans="2:18" ht="14.1" hidden="1" customHeight="1" x14ac:dyDescent="0.3">
      <c r="B109" s="572"/>
      <c r="C109" s="65"/>
      <c r="D109" s="118"/>
      <c r="E109" s="120"/>
      <c r="F109" s="41">
        <f t="shared" si="1"/>
        <v>0</v>
      </c>
      <c r="G109" s="151"/>
      <c r="I109" s="570"/>
      <c r="L109" s="553"/>
      <c r="M109" s="571"/>
      <c r="N109" s="573" t="s">
        <v>200</v>
      </c>
      <c r="O109" s="339"/>
      <c r="P109" s="339"/>
      <c r="Q109" s="339"/>
      <c r="R109" s="340"/>
    </row>
    <row r="110" spans="2:18" hidden="1" x14ac:dyDescent="0.3">
      <c r="B110" s="572"/>
      <c r="C110" s="65"/>
      <c r="D110" s="118"/>
      <c r="E110" s="120"/>
      <c r="F110" s="41">
        <f t="shared" si="1"/>
        <v>0</v>
      </c>
      <c r="G110" s="151"/>
      <c r="I110" s="570"/>
      <c r="L110" s="553"/>
      <c r="M110" s="571"/>
      <c r="N110" s="573" t="s">
        <v>200</v>
      </c>
      <c r="O110" s="339"/>
      <c r="P110" s="339"/>
      <c r="Q110" s="339"/>
      <c r="R110" s="340"/>
    </row>
    <row r="111" spans="2:18" hidden="1" x14ac:dyDescent="0.3">
      <c r="B111" s="572"/>
      <c r="C111" s="65"/>
      <c r="D111" s="118"/>
      <c r="E111" s="120"/>
      <c r="F111" s="41">
        <f t="shared" ref="F111:F160" si="3">D111*E111</f>
        <v>0</v>
      </c>
      <c r="G111" s="151"/>
      <c r="I111" s="570"/>
      <c r="L111" s="553"/>
      <c r="M111" s="571"/>
      <c r="N111" s="573" t="s">
        <v>200</v>
      </c>
      <c r="O111" s="339"/>
      <c r="P111" s="339"/>
      <c r="Q111" s="339"/>
      <c r="R111" s="340"/>
    </row>
    <row r="112" spans="2:18" hidden="1" x14ac:dyDescent="0.3">
      <c r="B112" s="572"/>
      <c r="C112" s="65"/>
      <c r="D112" s="118"/>
      <c r="E112" s="120"/>
      <c r="F112" s="41">
        <f t="shared" si="3"/>
        <v>0</v>
      </c>
      <c r="G112" s="151"/>
      <c r="I112" s="570"/>
      <c r="L112" s="553"/>
      <c r="M112" s="571"/>
      <c r="N112" s="573" t="s">
        <v>200</v>
      </c>
      <c r="O112" s="339"/>
      <c r="P112" s="339"/>
      <c r="Q112" s="339"/>
      <c r="R112" s="340"/>
    </row>
    <row r="113" spans="2:18" hidden="1" x14ac:dyDescent="0.3">
      <c r="B113" s="572"/>
      <c r="C113" s="65"/>
      <c r="D113" s="118"/>
      <c r="E113" s="120"/>
      <c r="F113" s="41">
        <f t="shared" si="3"/>
        <v>0</v>
      </c>
      <c r="G113" s="151"/>
      <c r="I113" s="570"/>
      <c r="L113" s="553"/>
      <c r="M113" s="571"/>
      <c r="N113" s="573" t="s">
        <v>200</v>
      </c>
      <c r="O113" s="339"/>
      <c r="P113" s="339"/>
      <c r="Q113" s="339"/>
      <c r="R113" s="340"/>
    </row>
    <row r="114" spans="2:18" hidden="1" x14ac:dyDescent="0.3">
      <c r="B114" s="572"/>
      <c r="C114" s="65"/>
      <c r="D114" s="118"/>
      <c r="E114" s="120"/>
      <c r="F114" s="41">
        <f t="shared" si="3"/>
        <v>0</v>
      </c>
      <c r="G114" s="151"/>
      <c r="I114" s="570"/>
      <c r="L114" s="553"/>
      <c r="M114" s="571"/>
      <c r="N114" s="573" t="s">
        <v>200</v>
      </c>
      <c r="O114" s="339"/>
      <c r="P114" s="339"/>
      <c r="Q114" s="339"/>
      <c r="R114" s="340"/>
    </row>
    <row r="115" spans="2:18" hidden="1" x14ac:dyDescent="0.3">
      <c r="B115" s="572"/>
      <c r="C115" s="65"/>
      <c r="D115" s="118"/>
      <c r="E115" s="120"/>
      <c r="F115" s="41">
        <f t="shared" si="3"/>
        <v>0</v>
      </c>
      <c r="G115" s="151"/>
      <c r="I115" s="570"/>
      <c r="L115" s="553"/>
      <c r="M115" s="571"/>
      <c r="N115" s="573" t="s">
        <v>200</v>
      </c>
      <c r="O115" s="339"/>
      <c r="P115" s="339"/>
      <c r="Q115" s="339"/>
      <c r="R115" s="340"/>
    </row>
    <row r="116" spans="2:18" hidden="1" x14ac:dyDescent="0.3">
      <c r="B116" s="572"/>
      <c r="C116" s="65"/>
      <c r="D116" s="118"/>
      <c r="E116" s="120"/>
      <c r="F116" s="41">
        <f t="shared" si="3"/>
        <v>0</v>
      </c>
      <c r="G116" s="151"/>
      <c r="I116" s="570"/>
      <c r="L116" s="553"/>
      <c r="M116" s="571"/>
      <c r="N116" s="573" t="s">
        <v>200</v>
      </c>
      <c r="O116" s="339"/>
      <c r="P116" s="339"/>
      <c r="Q116" s="339"/>
      <c r="R116" s="340"/>
    </row>
    <row r="117" spans="2:18" hidden="1" x14ac:dyDescent="0.3">
      <c r="B117" s="572"/>
      <c r="C117" s="65"/>
      <c r="D117" s="118"/>
      <c r="E117" s="120"/>
      <c r="F117" s="41">
        <f t="shared" si="3"/>
        <v>0</v>
      </c>
      <c r="G117" s="151"/>
      <c r="I117" s="570"/>
      <c r="L117" s="553"/>
      <c r="M117" s="571"/>
      <c r="N117" s="573" t="s">
        <v>200</v>
      </c>
      <c r="O117" s="339"/>
      <c r="P117" s="339"/>
      <c r="Q117" s="339"/>
      <c r="R117" s="340"/>
    </row>
    <row r="118" spans="2:18" hidden="1" x14ac:dyDescent="0.3">
      <c r="B118" s="572"/>
      <c r="C118" s="65"/>
      <c r="D118" s="118"/>
      <c r="E118" s="120"/>
      <c r="F118" s="41">
        <f t="shared" si="3"/>
        <v>0</v>
      </c>
      <c r="G118" s="151"/>
      <c r="I118" s="570"/>
      <c r="L118" s="553"/>
      <c r="M118" s="571"/>
      <c r="N118" s="573" t="s">
        <v>200</v>
      </c>
      <c r="O118" s="339"/>
      <c r="P118" s="339"/>
      <c r="Q118" s="339"/>
      <c r="R118" s="340"/>
    </row>
    <row r="119" spans="2:18" hidden="1" x14ac:dyDescent="0.3">
      <c r="B119" s="572"/>
      <c r="C119" s="65"/>
      <c r="D119" s="118"/>
      <c r="E119" s="120"/>
      <c r="F119" s="41">
        <f t="shared" si="3"/>
        <v>0</v>
      </c>
      <c r="G119" s="151"/>
      <c r="I119" s="570"/>
      <c r="L119" s="553"/>
      <c r="M119" s="571"/>
      <c r="N119" s="573" t="s">
        <v>200</v>
      </c>
      <c r="O119" s="339"/>
      <c r="P119" s="339"/>
      <c r="Q119" s="339"/>
      <c r="R119" s="340"/>
    </row>
    <row r="120" spans="2:18" hidden="1" x14ac:dyDescent="0.3">
      <c r="B120" s="572"/>
      <c r="C120" s="65"/>
      <c r="D120" s="118"/>
      <c r="E120" s="120"/>
      <c r="F120" s="41">
        <f t="shared" si="3"/>
        <v>0</v>
      </c>
      <c r="G120" s="151"/>
      <c r="I120" s="570"/>
      <c r="L120" s="553"/>
      <c r="M120" s="571"/>
      <c r="N120" s="573" t="s">
        <v>200</v>
      </c>
      <c r="O120" s="339"/>
      <c r="P120" s="339"/>
      <c r="Q120" s="339"/>
      <c r="R120" s="340"/>
    </row>
    <row r="121" spans="2:18" hidden="1" x14ac:dyDescent="0.3">
      <c r="B121" s="572"/>
      <c r="C121" s="65"/>
      <c r="D121" s="118"/>
      <c r="E121" s="120"/>
      <c r="F121" s="41">
        <f t="shared" si="3"/>
        <v>0</v>
      </c>
      <c r="G121" s="151"/>
      <c r="I121" s="570"/>
      <c r="L121" s="553"/>
      <c r="M121" s="571"/>
      <c r="N121" s="573" t="s">
        <v>200</v>
      </c>
      <c r="O121" s="339"/>
      <c r="P121" s="339"/>
      <c r="Q121" s="339"/>
      <c r="R121" s="340"/>
    </row>
    <row r="122" spans="2:18" hidden="1" x14ac:dyDescent="0.3">
      <c r="B122" s="572"/>
      <c r="C122" s="65"/>
      <c r="D122" s="118"/>
      <c r="E122" s="120"/>
      <c r="F122" s="41">
        <f t="shared" si="3"/>
        <v>0</v>
      </c>
      <c r="G122" s="151"/>
      <c r="I122" s="570"/>
      <c r="L122" s="553"/>
      <c r="M122" s="571"/>
      <c r="N122" s="573" t="s">
        <v>200</v>
      </c>
      <c r="O122" s="339"/>
      <c r="P122" s="339"/>
      <c r="Q122" s="339"/>
      <c r="R122" s="340"/>
    </row>
    <row r="123" spans="2:18" hidden="1" x14ac:dyDescent="0.3">
      <c r="B123" s="572"/>
      <c r="C123" s="65"/>
      <c r="D123" s="118"/>
      <c r="E123" s="120"/>
      <c r="F123" s="41">
        <f t="shared" si="3"/>
        <v>0</v>
      </c>
      <c r="G123" s="151"/>
      <c r="I123" s="570"/>
      <c r="L123" s="553"/>
      <c r="M123" s="571"/>
      <c r="N123" s="573" t="s">
        <v>200</v>
      </c>
      <c r="O123" s="339"/>
      <c r="P123" s="339"/>
      <c r="Q123" s="339"/>
      <c r="R123" s="340"/>
    </row>
    <row r="124" spans="2:18" hidden="1" x14ac:dyDescent="0.3">
      <c r="B124" s="572"/>
      <c r="C124" s="65"/>
      <c r="D124" s="118"/>
      <c r="E124" s="120"/>
      <c r="F124" s="41">
        <f t="shared" si="3"/>
        <v>0</v>
      </c>
      <c r="G124" s="151"/>
      <c r="I124" s="570"/>
      <c r="L124" s="553"/>
      <c r="M124" s="571"/>
      <c r="N124" s="573" t="s">
        <v>200</v>
      </c>
      <c r="O124" s="339"/>
      <c r="P124" s="339"/>
      <c r="Q124" s="339"/>
      <c r="R124" s="340"/>
    </row>
    <row r="125" spans="2:18" hidden="1" x14ac:dyDescent="0.3">
      <c r="B125" s="572"/>
      <c r="C125" s="65"/>
      <c r="D125" s="118"/>
      <c r="E125" s="120"/>
      <c r="F125" s="41">
        <f t="shared" si="3"/>
        <v>0</v>
      </c>
      <c r="G125" s="151"/>
      <c r="I125" s="570"/>
      <c r="L125" s="553"/>
      <c r="M125" s="571"/>
      <c r="N125" s="573" t="s">
        <v>200</v>
      </c>
      <c r="O125" s="339"/>
      <c r="P125" s="339"/>
      <c r="Q125" s="339"/>
      <c r="R125" s="340"/>
    </row>
    <row r="126" spans="2:18" hidden="1" x14ac:dyDescent="0.3">
      <c r="B126" s="572"/>
      <c r="C126" s="65"/>
      <c r="D126" s="118"/>
      <c r="E126" s="120"/>
      <c r="F126" s="41">
        <f t="shared" si="3"/>
        <v>0</v>
      </c>
      <c r="G126" s="151"/>
      <c r="I126" s="570"/>
      <c r="L126" s="553"/>
      <c r="M126" s="571"/>
      <c r="N126" s="573" t="s">
        <v>200</v>
      </c>
      <c r="O126" s="339"/>
      <c r="P126" s="339"/>
      <c r="Q126" s="339"/>
      <c r="R126" s="340"/>
    </row>
    <row r="127" spans="2:18" hidden="1" x14ac:dyDescent="0.3">
      <c r="B127" s="572"/>
      <c r="C127" s="65"/>
      <c r="D127" s="118"/>
      <c r="E127" s="120"/>
      <c r="F127" s="41">
        <f t="shared" si="3"/>
        <v>0</v>
      </c>
      <c r="G127" s="151"/>
      <c r="I127" s="570"/>
      <c r="L127" s="553"/>
      <c r="M127" s="571"/>
      <c r="N127" s="573" t="s">
        <v>200</v>
      </c>
      <c r="O127" s="339"/>
      <c r="P127" s="339"/>
      <c r="Q127" s="339"/>
      <c r="R127" s="340"/>
    </row>
    <row r="128" spans="2:18" hidden="1" x14ac:dyDescent="0.3">
      <c r="B128" s="572"/>
      <c r="C128" s="65"/>
      <c r="D128" s="118"/>
      <c r="E128" s="120"/>
      <c r="F128" s="41">
        <f t="shared" si="3"/>
        <v>0</v>
      </c>
      <c r="G128" s="151"/>
      <c r="I128" s="570"/>
      <c r="L128" s="553"/>
      <c r="M128" s="571"/>
      <c r="N128" s="573" t="s">
        <v>200</v>
      </c>
      <c r="O128" s="339"/>
      <c r="P128" s="339"/>
      <c r="Q128" s="339"/>
      <c r="R128" s="340"/>
    </row>
    <row r="129" spans="2:18" hidden="1" x14ac:dyDescent="0.3">
      <c r="B129" s="572"/>
      <c r="C129" s="65"/>
      <c r="D129" s="118"/>
      <c r="E129" s="120"/>
      <c r="F129" s="41">
        <f t="shared" si="3"/>
        <v>0</v>
      </c>
      <c r="G129" s="151"/>
      <c r="I129" s="570"/>
      <c r="L129" s="553"/>
      <c r="M129" s="571"/>
      <c r="N129" s="573" t="s">
        <v>200</v>
      </c>
      <c r="O129" s="339"/>
      <c r="P129" s="339"/>
      <c r="Q129" s="339"/>
      <c r="R129" s="340"/>
    </row>
    <row r="130" spans="2:18" ht="14.4" hidden="1" customHeight="1" x14ac:dyDescent="0.3">
      <c r="B130" s="572"/>
      <c r="C130" s="65"/>
      <c r="D130" s="118"/>
      <c r="E130" s="120"/>
      <c r="F130" s="41">
        <f t="shared" si="3"/>
        <v>0</v>
      </c>
      <c r="G130" s="151"/>
      <c r="I130" s="570"/>
      <c r="L130" s="553"/>
      <c r="M130" s="571"/>
      <c r="N130" s="573" t="s">
        <v>200</v>
      </c>
      <c r="O130" s="339"/>
      <c r="P130" s="339"/>
      <c r="Q130" s="339"/>
      <c r="R130" s="340"/>
    </row>
    <row r="131" spans="2:18" ht="14.4" hidden="1" customHeight="1" x14ac:dyDescent="0.3">
      <c r="B131" s="572"/>
      <c r="C131" s="65"/>
      <c r="D131" s="118"/>
      <c r="E131" s="120"/>
      <c r="F131" s="41">
        <f t="shared" si="3"/>
        <v>0</v>
      </c>
      <c r="G131" s="151"/>
      <c r="I131" s="570"/>
      <c r="L131" s="553"/>
      <c r="M131" s="571"/>
      <c r="N131" s="573" t="s">
        <v>200</v>
      </c>
      <c r="O131" s="339"/>
      <c r="P131" s="339"/>
      <c r="Q131" s="339"/>
      <c r="R131" s="340"/>
    </row>
    <row r="132" spans="2:18" ht="14.4" hidden="1" customHeight="1" x14ac:dyDescent="0.3">
      <c r="B132" s="572"/>
      <c r="C132" s="65"/>
      <c r="D132" s="118"/>
      <c r="E132" s="120"/>
      <c r="F132" s="41">
        <f t="shared" si="3"/>
        <v>0</v>
      </c>
      <c r="G132" s="151"/>
      <c r="I132" s="570"/>
      <c r="L132" s="553"/>
      <c r="M132" s="571"/>
      <c r="N132" s="573" t="s">
        <v>200</v>
      </c>
      <c r="O132" s="339"/>
      <c r="P132" s="339"/>
      <c r="Q132" s="339"/>
      <c r="R132" s="340"/>
    </row>
    <row r="133" spans="2:18" ht="14.4" hidden="1" customHeight="1" x14ac:dyDescent="0.3">
      <c r="B133" s="572"/>
      <c r="C133" s="65"/>
      <c r="D133" s="118"/>
      <c r="E133" s="120"/>
      <c r="F133" s="41">
        <f t="shared" si="3"/>
        <v>0</v>
      </c>
      <c r="G133" s="151"/>
      <c r="I133" s="570"/>
      <c r="L133" s="553"/>
      <c r="M133" s="571"/>
      <c r="N133" s="573" t="s">
        <v>200</v>
      </c>
      <c r="O133" s="339"/>
      <c r="P133" s="339"/>
      <c r="Q133" s="339"/>
      <c r="R133" s="340"/>
    </row>
    <row r="134" spans="2:18" ht="14.4" hidden="1" customHeight="1" x14ac:dyDescent="0.3">
      <c r="B134" s="572"/>
      <c r="C134" s="65"/>
      <c r="D134" s="118"/>
      <c r="E134" s="120"/>
      <c r="F134" s="41">
        <f t="shared" si="3"/>
        <v>0</v>
      </c>
      <c r="G134" s="151"/>
      <c r="I134" s="570"/>
      <c r="L134" s="553"/>
      <c r="M134" s="571"/>
      <c r="N134" s="573" t="s">
        <v>200</v>
      </c>
      <c r="O134" s="339"/>
      <c r="P134" s="339"/>
      <c r="Q134" s="339"/>
      <c r="R134" s="340"/>
    </row>
    <row r="135" spans="2:18" ht="14.4" hidden="1" customHeight="1" x14ac:dyDescent="0.3">
      <c r="B135" s="572"/>
      <c r="C135" s="65"/>
      <c r="D135" s="118"/>
      <c r="E135" s="120"/>
      <c r="F135" s="41">
        <f t="shared" si="3"/>
        <v>0</v>
      </c>
      <c r="G135" s="151"/>
      <c r="I135" s="570"/>
      <c r="L135" s="553"/>
      <c r="M135" s="571"/>
      <c r="N135" s="573" t="s">
        <v>200</v>
      </c>
      <c r="O135" s="339"/>
      <c r="P135" s="339"/>
      <c r="Q135" s="339"/>
      <c r="R135" s="340"/>
    </row>
    <row r="136" spans="2:18" ht="14.4" hidden="1" customHeight="1" x14ac:dyDescent="0.3">
      <c r="B136" s="572"/>
      <c r="C136" s="65"/>
      <c r="D136" s="118"/>
      <c r="E136" s="120"/>
      <c r="F136" s="41">
        <f t="shared" si="3"/>
        <v>0</v>
      </c>
      <c r="G136" s="151"/>
      <c r="I136" s="570"/>
      <c r="L136" s="553"/>
      <c r="M136" s="571"/>
      <c r="N136" s="573" t="s">
        <v>200</v>
      </c>
      <c r="O136" s="339"/>
      <c r="P136" s="339"/>
      <c r="Q136" s="339"/>
      <c r="R136" s="340"/>
    </row>
    <row r="137" spans="2:18" ht="14.4" hidden="1" customHeight="1" x14ac:dyDescent="0.3">
      <c r="B137" s="572"/>
      <c r="C137" s="65"/>
      <c r="D137" s="118"/>
      <c r="E137" s="120"/>
      <c r="F137" s="41">
        <f t="shared" si="3"/>
        <v>0</v>
      </c>
      <c r="G137" s="151"/>
      <c r="I137" s="570"/>
      <c r="L137" s="553"/>
      <c r="M137" s="571"/>
      <c r="N137" s="573" t="s">
        <v>200</v>
      </c>
      <c r="O137" s="339"/>
      <c r="P137" s="339"/>
      <c r="Q137" s="339"/>
      <c r="R137" s="340"/>
    </row>
    <row r="138" spans="2:18" ht="14.4" hidden="1" customHeight="1" x14ac:dyDescent="0.3">
      <c r="B138" s="572"/>
      <c r="C138" s="65"/>
      <c r="D138" s="118"/>
      <c r="E138" s="120"/>
      <c r="F138" s="41">
        <f t="shared" si="3"/>
        <v>0</v>
      </c>
      <c r="G138" s="151"/>
      <c r="I138" s="570"/>
      <c r="L138" s="553"/>
      <c r="M138" s="571"/>
      <c r="N138" s="573" t="s">
        <v>200</v>
      </c>
      <c r="O138" s="339"/>
      <c r="P138" s="339"/>
      <c r="Q138" s="339"/>
      <c r="R138" s="340"/>
    </row>
    <row r="139" spans="2:18" ht="14.1" hidden="1" customHeight="1" x14ac:dyDescent="0.3">
      <c r="B139" s="572"/>
      <c r="C139" s="65"/>
      <c r="D139" s="118"/>
      <c r="E139" s="120"/>
      <c r="F139" s="41">
        <f t="shared" si="3"/>
        <v>0</v>
      </c>
      <c r="G139" s="151"/>
      <c r="I139" s="570"/>
      <c r="L139" s="553"/>
      <c r="M139" s="571"/>
      <c r="N139" s="573" t="s">
        <v>200</v>
      </c>
      <c r="O139" s="339"/>
      <c r="P139" s="339"/>
      <c r="Q139" s="339"/>
      <c r="R139" s="340"/>
    </row>
    <row r="140" spans="2:18" ht="14.4" hidden="1" customHeight="1" x14ac:dyDescent="0.3">
      <c r="B140" s="572"/>
      <c r="C140" s="65"/>
      <c r="D140" s="118"/>
      <c r="E140" s="120"/>
      <c r="F140" s="41">
        <f t="shared" si="3"/>
        <v>0</v>
      </c>
      <c r="G140" s="151"/>
      <c r="I140" s="570"/>
      <c r="L140" s="553"/>
      <c r="M140" s="571"/>
      <c r="N140" s="573" t="s">
        <v>200</v>
      </c>
      <c r="O140" s="339"/>
      <c r="P140" s="339"/>
      <c r="Q140" s="339"/>
      <c r="R140" s="340"/>
    </row>
    <row r="141" spans="2:18" ht="14.4" hidden="1" customHeight="1" x14ac:dyDescent="0.3">
      <c r="B141" s="572"/>
      <c r="C141" s="65"/>
      <c r="D141" s="118"/>
      <c r="E141" s="120"/>
      <c r="F141" s="41">
        <f t="shared" si="3"/>
        <v>0</v>
      </c>
      <c r="G141" s="151"/>
      <c r="I141" s="570"/>
      <c r="L141" s="553"/>
      <c r="M141" s="571"/>
      <c r="N141" s="573" t="s">
        <v>200</v>
      </c>
      <c r="O141" s="339"/>
      <c r="P141" s="339"/>
      <c r="Q141" s="339"/>
      <c r="R141" s="340"/>
    </row>
    <row r="142" spans="2:18" ht="14.4" hidden="1" customHeight="1" x14ac:dyDescent="0.3">
      <c r="B142" s="572"/>
      <c r="C142" s="65"/>
      <c r="D142" s="118"/>
      <c r="E142" s="120"/>
      <c r="F142" s="41">
        <f t="shared" si="3"/>
        <v>0</v>
      </c>
      <c r="G142" s="151"/>
      <c r="I142" s="570"/>
      <c r="L142" s="553"/>
      <c r="M142" s="571"/>
      <c r="N142" s="573" t="s">
        <v>200</v>
      </c>
      <c r="O142" s="339"/>
      <c r="P142" s="339"/>
      <c r="Q142" s="339"/>
      <c r="R142" s="340"/>
    </row>
    <row r="143" spans="2:18" ht="14.4" hidden="1" customHeight="1" x14ac:dyDescent="0.3">
      <c r="B143" s="572"/>
      <c r="C143" s="65"/>
      <c r="D143" s="118"/>
      <c r="E143" s="120"/>
      <c r="F143" s="41">
        <f t="shared" si="3"/>
        <v>0</v>
      </c>
      <c r="G143" s="151"/>
      <c r="I143" s="570"/>
      <c r="L143" s="553"/>
      <c r="M143" s="571"/>
      <c r="N143" s="573" t="s">
        <v>200</v>
      </c>
      <c r="O143" s="339"/>
      <c r="P143" s="339"/>
      <c r="Q143" s="339"/>
      <c r="R143" s="340"/>
    </row>
    <row r="144" spans="2:18" ht="14.4" hidden="1" customHeight="1" x14ac:dyDescent="0.3">
      <c r="B144" s="572"/>
      <c r="C144" s="65"/>
      <c r="D144" s="118"/>
      <c r="E144" s="120"/>
      <c r="F144" s="41">
        <f t="shared" si="3"/>
        <v>0</v>
      </c>
      <c r="G144" s="151"/>
      <c r="I144" s="570"/>
      <c r="L144" s="553"/>
      <c r="M144" s="571"/>
      <c r="N144" s="573" t="s">
        <v>200</v>
      </c>
      <c r="O144" s="339"/>
      <c r="P144" s="339"/>
      <c r="Q144" s="339"/>
      <c r="R144" s="340"/>
    </row>
    <row r="145" spans="2:18" ht="14.4" hidden="1" customHeight="1" x14ac:dyDescent="0.3">
      <c r="B145" s="572"/>
      <c r="C145" s="65"/>
      <c r="D145" s="118"/>
      <c r="E145" s="120"/>
      <c r="F145" s="41">
        <f t="shared" si="3"/>
        <v>0</v>
      </c>
      <c r="G145" s="151"/>
      <c r="I145" s="570"/>
      <c r="L145" s="553"/>
      <c r="M145" s="571"/>
      <c r="N145" s="573" t="s">
        <v>200</v>
      </c>
      <c r="O145" s="339"/>
      <c r="P145" s="339"/>
      <c r="Q145" s="339"/>
      <c r="R145" s="340"/>
    </row>
    <row r="146" spans="2:18" ht="14.4" hidden="1" customHeight="1" x14ac:dyDescent="0.3">
      <c r="B146" s="572"/>
      <c r="C146" s="65"/>
      <c r="D146" s="118"/>
      <c r="E146" s="120"/>
      <c r="F146" s="41">
        <f t="shared" si="3"/>
        <v>0</v>
      </c>
      <c r="G146" s="151"/>
      <c r="I146" s="570"/>
      <c r="L146" s="553"/>
      <c r="M146" s="571"/>
      <c r="N146" s="573" t="s">
        <v>200</v>
      </c>
      <c r="O146" s="339"/>
      <c r="P146" s="339"/>
      <c r="Q146" s="339"/>
      <c r="R146" s="340"/>
    </row>
    <row r="147" spans="2:18" ht="14.4" hidden="1" customHeight="1" x14ac:dyDescent="0.3">
      <c r="B147" s="572"/>
      <c r="C147" s="65"/>
      <c r="D147" s="118"/>
      <c r="E147" s="120"/>
      <c r="F147" s="41">
        <f t="shared" si="3"/>
        <v>0</v>
      </c>
      <c r="G147" s="151"/>
      <c r="I147" s="570"/>
      <c r="L147" s="553"/>
      <c r="M147" s="571"/>
      <c r="N147" s="573" t="s">
        <v>200</v>
      </c>
      <c r="O147" s="339"/>
      <c r="P147" s="339"/>
      <c r="Q147" s="339"/>
      <c r="R147" s="340"/>
    </row>
    <row r="148" spans="2:18" ht="14.4" hidden="1" customHeight="1" x14ac:dyDescent="0.3">
      <c r="B148" s="572"/>
      <c r="C148" s="65"/>
      <c r="D148" s="118"/>
      <c r="E148" s="120"/>
      <c r="F148" s="41">
        <f t="shared" si="3"/>
        <v>0</v>
      </c>
      <c r="G148" s="151"/>
      <c r="I148" s="570"/>
      <c r="L148" s="553"/>
      <c r="M148" s="571"/>
      <c r="N148" s="573" t="s">
        <v>200</v>
      </c>
      <c r="O148" s="339"/>
      <c r="P148" s="339"/>
      <c r="Q148" s="339"/>
      <c r="R148" s="340"/>
    </row>
    <row r="149" spans="2:18" ht="14.4" hidden="1" customHeight="1" x14ac:dyDescent="0.3">
      <c r="B149" s="572"/>
      <c r="C149" s="65"/>
      <c r="D149" s="118"/>
      <c r="E149" s="120"/>
      <c r="F149" s="41">
        <f t="shared" si="3"/>
        <v>0</v>
      </c>
      <c r="G149" s="151"/>
      <c r="I149" s="570"/>
      <c r="L149" s="553"/>
      <c r="M149" s="571"/>
      <c r="N149" s="573" t="s">
        <v>200</v>
      </c>
      <c r="O149" s="339"/>
      <c r="P149" s="339"/>
      <c r="Q149" s="339"/>
      <c r="R149" s="340"/>
    </row>
    <row r="150" spans="2:18" ht="14.1" hidden="1" customHeight="1" x14ac:dyDescent="0.3">
      <c r="B150" s="572"/>
      <c r="C150" s="65"/>
      <c r="D150" s="118"/>
      <c r="E150" s="120"/>
      <c r="F150" s="41">
        <f t="shared" si="3"/>
        <v>0</v>
      </c>
      <c r="G150" s="151"/>
      <c r="I150" s="570"/>
      <c r="L150" s="553"/>
      <c r="M150" s="571"/>
      <c r="N150" s="573" t="s">
        <v>200</v>
      </c>
      <c r="O150" s="339"/>
      <c r="P150" s="339"/>
      <c r="Q150" s="339"/>
      <c r="R150" s="340"/>
    </row>
    <row r="151" spans="2:18" hidden="1" x14ac:dyDescent="0.3">
      <c r="B151" s="572"/>
      <c r="C151" s="65"/>
      <c r="D151" s="118"/>
      <c r="E151" s="120"/>
      <c r="F151" s="41">
        <f t="shared" si="3"/>
        <v>0</v>
      </c>
      <c r="G151" s="151"/>
      <c r="I151" s="570"/>
      <c r="L151" s="553"/>
      <c r="M151" s="571"/>
      <c r="N151" s="573" t="s">
        <v>200</v>
      </c>
      <c r="O151" s="339"/>
      <c r="P151" s="339"/>
      <c r="Q151" s="339"/>
      <c r="R151" s="340"/>
    </row>
    <row r="152" spans="2:18" hidden="1" x14ac:dyDescent="0.3">
      <c r="B152" s="572"/>
      <c r="C152" s="65"/>
      <c r="D152" s="118"/>
      <c r="E152" s="120"/>
      <c r="F152" s="41">
        <f t="shared" si="3"/>
        <v>0</v>
      </c>
      <c r="G152" s="151"/>
      <c r="I152" s="570"/>
      <c r="L152" s="553"/>
      <c r="M152" s="571"/>
      <c r="N152" s="573" t="s">
        <v>200</v>
      </c>
      <c r="O152" s="339"/>
      <c r="P152" s="339"/>
      <c r="Q152" s="339"/>
      <c r="R152" s="340"/>
    </row>
    <row r="153" spans="2:18" hidden="1" x14ac:dyDescent="0.3">
      <c r="B153" s="572"/>
      <c r="C153" s="65"/>
      <c r="D153" s="118"/>
      <c r="E153" s="120"/>
      <c r="F153" s="41">
        <f t="shared" si="3"/>
        <v>0</v>
      </c>
      <c r="G153" s="151"/>
      <c r="I153" s="570"/>
      <c r="L153" s="553"/>
      <c r="M153" s="571"/>
      <c r="N153" s="573" t="s">
        <v>200</v>
      </c>
      <c r="O153" s="339"/>
      <c r="P153" s="339"/>
      <c r="Q153" s="339"/>
      <c r="R153" s="340"/>
    </row>
    <row r="154" spans="2:18" hidden="1" x14ac:dyDescent="0.3">
      <c r="B154" s="572"/>
      <c r="C154" s="65"/>
      <c r="D154" s="118"/>
      <c r="E154" s="120"/>
      <c r="F154" s="41">
        <f t="shared" si="3"/>
        <v>0</v>
      </c>
      <c r="G154" s="151"/>
      <c r="I154" s="570"/>
      <c r="L154" s="553"/>
      <c r="M154" s="571"/>
      <c r="N154" s="573" t="s">
        <v>200</v>
      </c>
      <c r="O154" s="339"/>
      <c r="P154" s="339"/>
      <c r="Q154" s="339"/>
      <c r="R154" s="340"/>
    </row>
    <row r="155" spans="2:18" hidden="1" x14ac:dyDescent="0.3">
      <c r="B155" s="572"/>
      <c r="C155" s="65"/>
      <c r="D155" s="118"/>
      <c r="E155" s="120"/>
      <c r="F155" s="41">
        <f t="shared" si="3"/>
        <v>0</v>
      </c>
      <c r="G155" s="151"/>
      <c r="I155" s="570"/>
      <c r="L155" s="553"/>
      <c r="M155" s="571"/>
      <c r="N155" s="573" t="s">
        <v>200</v>
      </c>
      <c r="O155" s="339"/>
      <c r="P155" s="339"/>
      <c r="Q155" s="339"/>
      <c r="R155" s="340"/>
    </row>
    <row r="156" spans="2:18" hidden="1" x14ac:dyDescent="0.3">
      <c r="B156" s="572"/>
      <c r="C156" s="65"/>
      <c r="D156" s="118"/>
      <c r="E156" s="120"/>
      <c r="F156" s="41">
        <f t="shared" si="3"/>
        <v>0</v>
      </c>
      <c r="G156" s="151"/>
      <c r="I156" s="570"/>
      <c r="L156" s="553"/>
      <c r="M156" s="571"/>
      <c r="N156" s="573" t="s">
        <v>200</v>
      </c>
      <c r="O156" s="339"/>
      <c r="P156" s="339"/>
      <c r="Q156" s="339"/>
      <c r="R156" s="340"/>
    </row>
    <row r="157" spans="2:18" hidden="1" x14ac:dyDescent="0.3">
      <c r="B157" s="572"/>
      <c r="C157" s="65"/>
      <c r="D157" s="118"/>
      <c r="E157" s="120"/>
      <c r="F157" s="41">
        <f t="shared" si="3"/>
        <v>0</v>
      </c>
      <c r="G157" s="151"/>
      <c r="I157" s="570"/>
      <c r="L157" s="553"/>
      <c r="M157" s="571"/>
      <c r="N157" s="573" t="s">
        <v>200</v>
      </c>
      <c r="O157" s="339"/>
      <c r="P157" s="339"/>
      <c r="Q157" s="339"/>
      <c r="R157" s="340"/>
    </row>
    <row r="158" spans="2:18" hidden="1" x14ac:dyDescent="0.3">
      <c r="B158" s="572"/>
      <c r="C158" s="65"/>
      <c r="D158" s="118"/>
      <c r="E158" s="120"/>
      <c r="F158" s="41">
        <f t="shared" si="3"/>
        <v>0</v>
      </c>
      <c r="G158" s="151"/>
      <c r="I158" s="570"/>
      <c r="L158" s="553"/>
      <c r="M158" s="571"/>
      <c r="N158" s="573" t="s">
        <v>200</v>
      </c>
      <c r="O158" s="339"/>
      <c r="P158" s="339"/>
      <c r="Q158" s="339"/>
      <c r="R158" s="340"/>
    </row>
    <row r="159" spans="2:18" hidden="1" x14ac:dyDescent="0.3">
      <c r="B159" s="572"/>
      <c r="C159" s="65"/>
      <c r="D159" s="118"/>
      <c r="E159" s="120"/>
      <c r="F159" s="41">
        <f t="shared" si="3"/>
        <v>0</v>
      </c>
      <c r="G159" s="151"/>
      <c r="I159" s="570"/>
      <c r="L159" s="553"/>
      <c r="M159" s="571"/>
      <c r="N159" s="573" t="s">
        <v>200</v>
      </c>
      <c r="O159" s="339"/>
      <c r="P159" s="339"/>
      <c r="Q159" s="339"/>
      <c r="R159" s="340"/>
    </row>
    <row r="160" spans="2:18" hidden="1" x14ac:dyDescent="0.3">
      <c r="B160" s="572"/>
      <c r="C160" s="65"/>
      <c r="D160" s="118"/>
      <c r="E160" s="120"/>
      <c r="F160" s="41">
        <f t="shared" si="3"/>
        <v>0</v>
      </c>
      <c r="G160" s="151"/>
      <c r="I160" s="570"/>
      <c r="L160" s="553"/>
      <c r="M160" s="571"/>
      <c r="N160" s="573" t="s">
        <v>200</v>
      </c>
      <c r="O160" s="339"/>
      <c r="P160" s="339"/>
      <c r="Q160" s="339"/>
      <c r="R160" s="340"/>
    </row>
    <row r="161" spans="2:18" hidden="1" x14ac:dyDescent="0.3">
      <c r="B161" s="572"/>
      <c r="C161" s="65"/>
      <c r="D161" s="118"/>
      <c r="E161" s="120"/>
      <c r="F161" s="41">
        <f t="shared" si="1"/>
        <v>0</v>
      </c>
      <c r="G161" s="151"/>
      <c r="I161" s="570"/>
      <c r="L161" s="553"/>
      <c r="M161" s="571"/>
      <c r="N161" s="573" t="s">
        <v>200</v>
      </c>
      <c r="O161" s="339"/>
      <c r="P161" s="339"/>
      <c r="Q161" s="339"/>
      <c r="R161" s="340"/>
    </row>
    <row r="162" spans="2:18" hidden="1" x14ac:dyDescent="0.3">
      <c r="B162" s="572"/>
      <c r="C162" s="65"/>
      <c r="D162" s="118"/>
      <c r="E162" s="120"/>
      <c r="F162" s="41">
        <f t="shared" si="1"/>
        <v>0</v>
      </c>
      <c r="G162" s="151"/>
      <c r="I162" s="570"/>
      <c r="L162" s="553"/>
      <c r="M162" s="571"/>
      <c r="N162" s="573" t="s">
        <v>200</v>
      </c>
      <c r="O162" s="339"/>
      <c r="P162" s="339"/>
      <c r="Q162" s="339"/>
      <c r="R162" s="340"/>
    </row>
    <row r="163" spans="2:18" hidden="1" x14ac:dyDescent="0.3">
      <c r="B163" s="572"/>
      <c r="C163" s="65"/>
      <c r="D163" s="118"/>
      <c r="E163" s="120"/>
      <c r="F163" s="41">
        <f t="shared" si="1"/>
        <v>0</v>
      </c>
      <c r="G163" s="151"/>
      <c r="I163" s="570"/>
      <c r="L163" s="553"/>
      <c r="M163" s="571"/>
      <c r="N163" s="573" t="s">
        <v>200</v>
      </c>
      <c r="O163" s="339"/>
      <c r="P163" s="339"/>
      <c r="Q163" s="339"/>
      <c r="R163" s="340"/>
    </row>
    <row r="164" spans="2:18" hidden="1" x14ac:dyDescent="0.3">
      <c r="B164" s="572"/>
      <c r="C164" s="65"/>
      <c r="D164" s="118"/>
      <c r="E164" s="120"/>
      <c r="F164" s="41">
        <f t="shared" si="1"/>
        <v>0</v>
      </c>
      <c r="G164" s="151"/>
      <c r="I164" s="570"/>
      <c r="L164" s="553"/>
      <c r="M164" s="571"/>
      <c r="N164" s="573" t="s">
        <v>200</v>
      </c>
      <c r="O164" s="339"/>
      <c r="P164" s="339"/>
      <c r="Q164" s="339"/>
      <c r="R164" s="340"/>
    </row>
    <row r="165" spans="2:18" hidden="1" x14ac:dyDescent="0.3">
      <c r="B165" s="572"/>
      <c r="C165" s="65"/>
      <c r="D165" s="118"/>
      <c r="E165" s="120"/>
      <c r="F165" s="41">
        <f t="shared" si="1"/>
        <v>0</v>
      </c>
      <c r="G165" s="151"/>
      <c r="I165" s="570"/>
      <c r="L165" s="553"/>
      <c r="M165" s="571"/>
      <c r="N165" s="573" t="s">
        <v>200</v>
      </c>
      <c r="O165" s="339"/>
      <c r="P165" s="339"/>
      <c r="Q165" s="339"/>
      <c r="R165" s="340"/>
    </row>
    <row r="166" spans="2:18" hidden="1" x14ac:dyDescent="0.3">
      <c r="B166" s="572"/>
      <c r="C166" s="65"/>
      <c r="D166" s="118"/>
      <c r="E166" s="120"/>
      <c r="F166" s="41">
        <f t="shared" si="1"/>
        <v>0</v>
      </c>
      <c r="G166" s="151"/>
      <c r="I166" s="570"/>
      <c r="L166" s="553"/>
      <c r="M166" s="571"/>
      <c r="N166" s="573" t="s">
        <v>200</v>
      </c>
      <c r="O166" s="339"/>
      <c r="P166" s="339"/>
      <c r="Q166" s="339"/>
      <c r="R166" s="340"/>
    </row>
    <row r="167" spans="2:18" hidden="1" x14ac:dyDescent="0.3">
      <c r="B167" s="572"/>
      <c r="C167" s="65"/>
      <c r="D167" s="118"/>
      <c r="E167" s="120"/>
      <c r="F167" s="41">
        <f t="shared" si="1"/>
        <v>0</v>
      </c>
      <c r="G167" s="151"/>
      <c r="I167" s="570"/>
      <c r="L167" s="553"/>
      <c r="M167" s="571"/>
      <c r="N167" s="573" t="s">
        <v>200</v>
      </c>
      <c r="O167" s="339"/>
      <c r="P167" s="339"/>
      <c r="Q167" s="339"/>
      <c r="R167" s="340"/>
    </row>
    <row r="168" spans="2:18" hidden="1" x14ac:dyDescent="0.3">
      <c r="B168" s="572"/>
      <c r="C168" s="65"/>
      <c r="D168" s="118"/>
      <c r="E168" s="120"/>
      <c r="F168" s="41">
        <f t="shared" si="1"/>
        <v>0</v>
      </c>
      <c r="G168" s="151"/>
      <c r="I168" s="570"/>
      <c r="L168" s="553"/>
      <c r="M168" s="571"/>
      <c r="N168" s="573" t="s">
        <v>200</v>
      </c>
      <c r="O168" s="339"/>
      <c r="P168" s="339"/>
      <c r="Q168" s="339"/>
      <c r="R168" s="340"/>
    </row>
    <row r="169" spans="2:18" hidden="1" x14ac:dyDescent="0.3">
      <c r="B169" s="572"/>
      <c r="C169" s="65"/>
      <c r="D169" s="118"/>
      <c r="E169" s="120"/>
      <c r="F169" s="41">
        <f t="shared" si="1"/>
        <v>0</v>
      </c>
      <c r="G169" s="151"/>
      <c r="I169" s="570"/>
      <c r="L169" s="553"/>
      <c r="M169" s="571"/>
      <c r="N169" s="573" t="s">
        <v>200</v>
      </c>
      <c r="O169" s="339"/>
      <c r="P169" s="339"/>
      <c r="Q169" s="339"/>
      <c r="R169" s="340"/>
    </row>
    <row r="170" spans="2:18" hidden="1" x14ac:dyDescent="0.3">
      <c r="B170" s="572"/>
      <c r="C170" s="65"/>
      <c r="D170" s="118"/>
      <c r="E170" s="120"/>
      <c r="F170" s="41">
        <f t="shared" si="1"/>
        <v>0</v>
      </c>
      <c r="G170" s="151"/>
      <c r="I170" s="570"/>
      <c r="L170" s="553"/>
      <c r="M170" s="571"/>
      <c r="N170" s="573" t="s">
        <v>200</v>
      </c>
      <c r="O170" s="339"/>
      <c r="P170" s="339"/>
      <c r="Q170" s="339"/>
      <c r="R170" s="340"/>
    </row>
    <row r="171" spans="2:18" hidden="1" x14ac:dyDescent="0.3">
      <c r="B171" s="572"/>
      <c r="C171" s="65"/>
      <c r="D171" s="118"/>
      <c r="E171" s="120"/>
      <c r="F171" s="41">
        <f t="shared" si="1"/>
        <v>0</v>
      </c>
      <c r="G171" s="151"/>
      <c r="I171" s="570"/>
      <c r="L171" s="553"/>
      <c r="M171" s="571"/>
      <c r="N171" s="573" t="s">
        <v>200</v>
      </c>
      <c r="O171" s="339"/>
      <c r="P171" s="339"/>
      <c r="Q171" s="339"/>
      <c r="R171" s="340"/>
    </row>
    <row r="172" spans="2:18" hidden="1" x14ac:dyDescent="0.3">
      <c r="B172" s="572"/>
      <c r="C172" s="65"/>
      <c r="D172" s="118"/>
      <c r="E172" s="120"/>
      <c r="F172" s="41">
        <f t="shared" si="1"/>
        <v>0</v>
      </c>
      <c r="G172" s="151"/>
      <c r="I172" s="570"/>
      <c r="L172" s="553"/>
      <c r="M172" s="571"/>
      <c r="N172" s="573" t="s">
        <v>200</v>
      </c>
      <c r="O172" s="339"/>
      <c r="P172" s="339"/>
      <c r="Q172" s="339"/>
      <c r="R172" s="340"/>
    </row>
    <row r="173" spans="2:18" hidden="1" x14ac:dyDescent="0.3">
      <c r="B173" s="572"/>
      <c r="C173" s="65"/>
      <c r="D173" s="118"/>
      <c r="E173" s="120"/>
      <c r="F173" s="41">
        <f t="shared" si="1"/>
        <v>0</v>
      </c>
      <c r="G173" s="151"/>
      <c r="I173" s="570"/>
      <c r="L173" s="553"/>
      <c r="M173" s="571"/>
      <c r="N173" s="573" t="s">
        <v>200</v>
      </c>
      <c r="O173" s="339"/>
      <c r="P173" s="339"/>
      <c r="Q173" s="339"/>
      <c r="R173" s="340"/>
    </row>
    <row r="174" spans="2:18" hidden="1" x14ac:dyDescent="0.3">
      <c r="B174" s="572"/>
      <c r="C174" s="65"/>
      <c r="D174" s="118"/>
      <c r="E174" s="120"/>
      <c r="F174" s="41">
        <f t="shared" si="1"/>
        <v>0</v>
      </c>
      <c r="G174" s="151"/>
      <c r="I174" s="570"/>
      <c r="L174" s="553"/>
      <c r="M174" s="571"/>
      <c r="N174" s="573" t="s">
        <v>200</v>
      </c>
      <c r="O174" s="339"/>
      <c r="P174" s="339"/>
      <c r="Q174" s="339"/>
      <c r="R174" s="340"/>
    </row>
    <row r="175" spans="2:18" hidden="1" x14ac:dyDescent="0.3">
      <c r="B175" s="572"/>
      <c r="C175" s="65"/>
      <c r="D175" s="118"/>
      <c r="E175" s="120"/>
      <c r="F175" s="41">
        <f t="shared" si="1"/>
        <v>0</v>
      </c>
      <c r="G175" s="151"/>
      <c r="I175" s="570"/>
      <c r="L175" s="553"/>
      <c r="M175" s="571"/>
      <c r="N175" s="573" t="s">
        <v>200</v>
      </c>
      <c r="O175" s="339"/>
      <c r="P175" s="339"/>
      <c r="Q175" s="339"/>
      <c r="R175" s="340"/>
    </row>
    <row r="176" spans="2:18" hidden="1" x14ac:dyDescent="0.3">
      <c r="B176" s="572"/>
      <c r="C176" s="65"/>
      <c r="D176" s="118"/>
      <c r="E176" s="120"/>
      <c r="F176" s="41">
        <f t="shared" si="1"/>
        <v>0</v>
      </c>
      <c r="G176" s="151"/>
      <c r="I176" s="570"/>
      <c r="L176" s="553"/>
      <c r="M176" s="571"/>
      <c r="N176" s="573" t="s">
        <v>200</v>
      </c>
      <c r="O176" s="339"/>
      <c r="P176" s="339"/>
      <c r="Q176" s="339"/>
      <c r="R176" s="340"/>
    </row>
    <row r="177" spans="2:18" hidden="1" x14ac:dyDescent="0.3">
      <c r="B177" s="572"/>
      <c r="C177" s="65"/>
      <c r="D177" s="118"/>
      <c r="E177" s="120"/>
      <c r="F177" s="41">
        <f t="shared" si="1"/>
        <v>0</v>
      </c>
      <c r="G177" s="151"/>
      <c r="I177" s="570"/>
      <c r="L177" s="553"/>
      <c r="M177" s="571"/>
      <c r="N177" s="573" t="s">
        <v>200</v>
      </c>
      <c r="O177" s="339"/>
      <c r="P177" s="339"/>
      <c r="Q177" s="339"/>
      <c r="R177" s="340"/>
    </row>
    <row r="178" spans="2:18" hidden="1" x14ac:dyDescent="0.3">
      <c r="B178" s="572"/>
      <c r="C178" s="65"/>
      <c r="D178" s="118"/>
      <c r="E178" s="120"/>
      <c r="F178" s="41">
        <f t="shared" si="1"/>
        <v>0</v>
      </c>
      <c r="G178" s="151"/>
      <c r="I178" s="570"/>
      <c r="L178" s="553"/>
      <c r="M178" s="571"/>
      <c r="N178" s="573" t="s">
        <v>200</v>
      </c>
      <c r="O178" s="339"/>
      <c r="P178" s="339"/>
      <c r="Q178" s="339"/>
      <c r="R178" s="340"/>
    </row>
    <row r="179" spans="2:18" hidden="1" x14ac:dyDescent="0.3">
      <c r="B179" s="572"/>
      <c r="C179" s="65"/>
      <c r="D179" s="118"/>
      <c r="E179" s="120"/>
      <c r="F179" s="41">
        <f t="shared" si="1"/>
        <v>0</v>
      </c>
      <c r="G179" s="151"/>
      <c r="I179" s="570"/>
      <c r="L179" s="553"/>
      <c r="M179" s="571"/>
      <c r="N179" s="573" t="s">
        <v>200</v>
      </c>
      <c r="O179" s="339"/>
      <c r="P179" s="339"/>
      <c r="Q179" s="339"/>
      <c r="R179" s="340"/>
    </row>
    <row r="180" spans="2:18" ht="14.4" hidden="1" customHeight="1" x14ac:dyDescent="0.3">
      <c r="B180" s="572"/>
      <c r="C180" s="65"/>
      <c r="D180" s="118"/>
      <c r="E180" s="120"/>
      <c r="F180" s="41">
        <f t="shared" si="1"/>
        <v>0</v>
      </c>
      <c r="G180" s="151"/>
      <c r="I180" s="570"/>
      <c r="L180" s="553"/>
      <c r="M180" s="571"/>
      <c r="N180" s="573" t="s">
        <v>200</v>
      </c>
      <c r="O180" s="339"/>
      <c r="P180" s="339"/>
      <c r="Q180" s="339"/>
      <c r="R180" s="340"/>
    </row>
    <row r="181" spans="2:18" ht="14.4" hidden="1" customHeight="1" x14ac:dyDescent="0.3">
      <c r="B181" s="572"/>
      <c r="C181" s="65"/>
      <c r="D181" s="118"/>
      <c r="E181" s="120"/>
      <c r="F181" s="41">
        <f t="shared" si="1"/>
        <v>0</v>
      </c>
      <c r="G181" s="151"/>
      <c r="I181" s="570"/>
      <c r="L181" s="553"/>
      <c r="M181" s="571"/>
      <c r="N181" s="573" t="s">
        <v>200</v>
      </c>
      <c r="O181" s="339"/>
      <c r="P181" s="339"/>
      <c r="Q181" s="339"/>
      <c r="R181" s="340"/>
    </row>
    <row r="182" spans="2:18" ht="14.4" hidden="1" customHeight="1" x14ac:dyDescent="0.3">
      <c r="B182" s="572"/>
      <c r="C182" s="65"/>
      <c r="D182" s="118"/>
      <c r="E182" s="120"/>
      <c r="F182" s="41">
        <f t="shared" si="1"/>
        <v>0</v>
      </c>
      <c r="G182" s="151"/>
      <c r="I182" s="570"/>
      <c r="L182" s="553"/>
      <c r="M182" s="571"/>
      <c r="N182" s="573" t="s">
        <v>200</v>
      </c>
      <c r="O182" s="339"/>
      <c r="P182" s="339"/>
      <c r="Q182" s="339"/>
      <c r="R182" s="340"/>
    </row>
    <row r="183" spans="2:18" ht="14.4" hidden="1" customHeight="1" x14ac:dyDescent="0.3">
      <c r="B183" s="572"/>
      <c r="C183" s="65"/>
      <c r="D183" s="118"/>
      <c r="E183" s="120"/>
      <c r="F183" s="41">
        <f t="shared" si="1"/>
        <v>0</v>
      </c>
      <c r="G183" s="151"/>
      <c r="I183" s="570"/>
      <c r="L183" s="553"/>
      <c r="M183" s="571"/>
      <c r="N183" s="573" t="s">
        <v>200</v>
      </c>
      <c r="O183" s="339"/>
      <c r="P183" s="339"/>
      <c r="Q183" s="339"/>
      <c r="R183" s="340"/>
    </row>
    <row r="184" spans="2:18" ht="14.4" hidden="1" customHeight="1" x14ac:dyDescent="0.3">
      <c r="B184" s="572"/>
      <c r="C184" s="65"/>
      <c r="D184" s="118"/>
      <c r="E184" s="120"/>
      <c r="F184" s="41">
        <f t="shared" si="1"/>
        <v>0</v>
      </c>
      <c r="G184" s="151"/>
      <c r="I184" s="570"/>
      <c r="L184" s="553"/>
      <c r="M184" s="571"/>
      <c r="N184" s="573" t="s">
        <v>200</v>
      </c>
      <c r="O184" s="339"/>
      <c r="P184" s="339"/>
      <c r="Q184" s="339"/>
      <c r="R184" s="340"/>
    </row>
    <row r="185" spans="2:18" ht="14.4" hidden="1" customHeight="1" x14ac:dyDescent="0.3">
      <c r="B185" s="572"/>
      <c r="C185" s="65"/>
      <c r="D185" s="118"/>
      <c r="E185" s="120"/>
      <c r="F185" s="41">
        <f t="shared" si="1"/>
        <v>0</v>
      </c>
      <c r="G185" s="151"/>
      <c r="I185" s="570"/>
      <c r="L185" s="553"/>
      <c r="M185" s="571"/>
      <c r="N185" s="573" t="s">
        <v>200</v>
      </c>
      <c r="O185" s="339"/>
      <c r="P185" s="339"/>
      <c r="Q185" s="339"/>
      <c r="R185" s="340"/>
    </row>
    <row r="186" spans="2:18" ht="14.4" hidden="1" customHeight="1" x14ac:dyDescent="0.3">
      <c r="B186" s="572"/>
      <c r="C186" s="65"/>
      <c r="D186" s="118"/>
      <c r="E186" s="120"/>
      <c r="F186" s="41">
        <f t="shared" si="1"/>
        <v>0</v>
      </c>
      <c r="G186" s="151"/>
      <c r="I186" s="570"/>
      <c r="L186" s="553"/>
      <c r="M186" s="571"/>
      <c r="N186" s="573" t="s">
        <v>200</v>
      </c>
      <c r="O186" s="339"/>
      <c r="P186" s="339"/>
      <c r="Q186" s="339"/>
      <c r="R186" s="340"/>
    </row>
    <row r="187" spans="2:18" ht="14.4" hidden="1" customHeight="1" x14ac:dyDescent="0.3">
      <c r="B187" s="572"/>
      <c r="C187" s="65"/>
      <c r="D187" s="118"/>
      <c r="E187" s="120"/>
      <c r="F187" s="41">
        <f t="shared" si="1"/>
        <v>0</v>
      </c>
      <c r="G187" s="151"/>
      <c r="I187" s="570"/>
      <c r="L187" s="553"/>
      <c r="M187" s="571"/>
      <c r="N187" s="573" t="s">
        <v>200</v>
      </c>
      <c r="O187" s="339"/>
      <c r="P187" s="339"/>
      <c r="Q187" s="339"/>
      <c r="R187" s="340"/>
    </row>
    <row r="188" spans="2:18" ht="14.4" hidden="1" customHeight="1" x14ac:dyDescent="0.3">
      <c r="B188" s="572"/>
      <c r="C188" s="65"/>
      <c r="D188" s="118"/>
      <c r="E188" s="120"/>
      <c r="F188" s="41">
        <f t="shared" si="1"/>
        <v>0</v>
      </c>
      <c r="G188" s="151"/>
      <c r="I188" s="570"/>
      <c r="L188" s="553"/>
      <c r="M188" s="571"/>
      <c r="N188" s="573" t="s">
        <v>200</v>
      </c>
      <c r="O188" s="339"/>
      <c r="P188" s="339"/>
      <c r="Q188" s="339"/>
      <c r="R188" s="340"/>
    </row>
    <row r="189" spans="2:18" ht="14.1" hidden="1" customHeight="1" x14ac:dyDescent="0.3">
      <c r="B189" s="572"/>
      <c r="C189" s="65"/>
      <c r="D189" s="118"/>
      <c r="E189" s="120"/>
      <c r="F189" s="41">
        <f t="shared" si="1"/>
        <v>0</v>
      </c>
      <c r="G189" s="151"/>
      <c r="I189" s="570"/>
      <c r="L189" s="553"/>
      <c r="M189" s="571"/>
      <c r="N189" s="573" t="s">
        <v>200</v>
      </c>
      <c r="O189" s="339"/>
      <c r="P189" s="339"/>
      <c r="Q189" s="339"/>
      <c r="R189" s="340"/>
    </row>
    <row r="190" spans="2:18" ht="14.4" hidden="1" customHeight="1" x14ac:dyDescent="0.3">
      <c r="B190" s="572"/>
      <c r="C190" s="65"/>
      <c r="D190" s="118"/>
      <c r="E190" s="120"/>
      <c r="F190" s="41">
        <f t="shared" ref="F190:F220" si="4">D190*E190</f>
        <v>0</v>
      </c>
      <c r="G190" s="151"/>
      <c r="I190" s="570"/>
      <c r="L190" s="553"/>
      <c r="M190" s="571"/>
      <c r="N190" s="573" t="s">
        <v>200</v>
      </c>
      <c r="O190" s="339"/>
      <c r="P190" s="339"/>
      <c r="Q190" s="339"/>
      <c r="R190" s="340"/>
    </row>
    <row r="191" spans="2:18" ht="14.4" hidden="1" customHeight="1" x14ac:dyDescent="0.3">
      <c r="B191" s="572"/>
      <c r="C191" s="65"/>
      <c r="D191" s="118"/>
      <c r="E191" s="120"/>
      <c r="F191" s="41">
        <f t="shared" si="4"/>
        <v>0</v>
      </c>
      <c r="G191" s="151"/>
      <c r="I191" s="570"/>
      <c r="L191" s="553"/>
      <c r="M191" s="571"/>
      <c r="N191" s="573" t="s">
        <v>200</v>
      </c>
      <c r="O191" s="339"/>
      <c r="P191" s="339"/>
      <c r="Q191" s="339"/>
      <c r="R191" s="340"/>
    </row>
    <row r="192" spans="2:18" ht="14.4" hidden="1" customHeight="1" x14ac:dyDescent="0.3">
      <c r="B192" s="572"/>
      <c r="C192" s="65"/>
      <c r="D192" s="118"/>
      <c r="E192" s="120"/>
      <c r="F192" s="41">
        <f t="shared" si="4"/>
        <v>0</v>
      </c>
      <c r="G192" s="151"/>
      <c r="I192" s="570"/>
      <c r="L192" s="553"/>
      <c r="M192" s="571"/>
      <c r="N192" s="573" t="s">
        <v>200</v>
      </c>
      <c r="O192" s="339"/>
      <c r="P192" s="339"/>
      <c r="Q192" s="339"/>
      <c r="R192" s="340"/>
    </row>
    <row r="193" spans="2:18" ht="14.4" hidden="1" customHeight="1" x14ac:dyDescent="0.3">
      <c r="B193" s="572"/>
      <c r="C193" s="65"/>
      <c r="D193" s="118"/>
      <c r="E193" s="120"/>
      <c r="F193" s="41">
        <f t="shared" si="4"/>
        <v>0</v>
      </c>
      <c r="G193" s="151"/>
      <c r="I193" s="570"/>
      <c r="L193" s="553"/>
      <c r="M193" s="571"/>
      <c r="N193" s="573" t="s">
        <v>200</v>
      </c>
      <c r="O193" s="339"/>
      <c r="P193" s="339"/>
      <c r="Q193" s="339"/>
      <c r="R193" s="340"/>
    </row>
    <row r="194" spans="2:18" ht="14.4" hidden="1" customHeight="1" x14ac:dyDescent="0.3">
      <c r="B194" s="572"/>
      <c r="C194" s="65"/>
      <c r="D194" s="118"/>
      <c r="E194" s="120"/>
      <c r="F194" s="41">
        <f t="shared" si="4"/>
        <v>0</v>
      </c>
      <c r="G194" s="151"/>
      <c r="I194" s="570"/>
      <c r="L194" s="553"/>
      <c r="M194" s="571"/>
      <c r="N194" s="573" t="s">
        <v>200</v>
      </c>
      <c r="O194" s="339"/>
      <c r="P194" s="339"/>
      <c r="Q194" s="339"/>
      <c r="R194" s="340"/>
    </row>
    <row r="195" spans="2:18" ht="14.4" hidden="1" customHeight="1" x14ac:dyDescent="0.3">
      <c r="B195" s="572"/>
      <c r="C195" s="65"/>
      <c r="D195" s="118"/>
      <c r="E195" s="120"/>
      <c r="F195" s="41">
        <f t="shared" si="4"/>
        <v>0</v>
      </c>
      <c r="G195" s="151"/>
      <c r="I195" s="570"/>
      <c r="L195" s="553"/>
      <c r="M195" s="571"/>
      <c r="N195" s="573" t="s">
        <v>200</v>
      </c>
      <c r="O195" s="339"/>
      <c r="P195" s="339"/>
      <c r="Q195" s="339"/>
      <c r="R195" s="340"/>
    </row>
    <row r="196" spans="2:18" ht="14.4" hidden="1" customHeight="1" x14ac:dyDescent="0.3">
      <c r="B196" s="572"/>
      <c r="C196" s="65"/>
      <c r="D196" s="118"/>
      <c r="E196" s="120"/>
      <c r="F196" s="41">
        <f t="shared" si="4"/>
        <v>0</v>
      </c>
      <c r="G196" s="151"/>
      <c r="I196" s="570"/>
      <c r="L196" s="553"/>
      <c r="M196" s="571"/>
      <c r="N196" s="573" t="s">
        <v>200</v>
      </c>
      <c r="O196" s="339"/>
      <c r="P196" s="339"/>
      <c r="Q196" s="339"/>
      <c r="R196" s="340"/>
    </row>
    <row r="197" spans="2:18" ht="14.4" hidden="1" customHeight="1" x14ac:dyDescent="0.3">
      <c r="B197" s="572"/>
      <c r="C197" s="65"/>
      <c r="D197" s="118"/>
      <c r="E197" s="120"/>
      <c r="F197" s="41">
        <f t="shared" si="4"/>
        <v>0</v>
      </c>
      <c r="G197" s="151"/>
      <c r="I197" s="570"/>
      <c r="L197" s="553"/>
      <c r="M197" s="571"/>
      <c r="N197" s="573" t="s">
        <v>200</v>
      </c>
      <c r="O197" s="339"/>
      <c r="P197" s="339"/>
      <c r="Q197" s="339"/>
      <c r="R197" s="340"/>
    </row>
    <row r="198" spans="2:18" ht="14.4" hidden="1" customHeight="1" x14ac:dyDescent="0.3">
      <c r="B198" s="572"/>
      <c r="C198" s="65"/>
      <c r="D198" s="118"/>
      <c r="E198" s="120"/>
      <c r="F198" s="41">
        <f t="shared" si="4"/>
        <v>0</v>
      </c>
      <c r="G198" s="151"/>
      <c r="I198" s="570"/>
      <c r="L198" s="553"/>
      <c r="M198" s="571"/>
      <c r="N198" s="573" t="s">
        <v>200</v>
      </c>
      <c r="O198" s="339"/>
      <c r="P198" s="339"/>
      <c r="Q198" s="339"/>
      <c r="R198" s="340"/>
    </row>
    <row r="199" spans="2:18" ht="14.4" hidden="1" customHeight="1" x14ac:dyDescent="0.3">
      <c r="B199" s="572"/>
      <c r="C199" s="65"/>
      <c r="D199" s="118"/>
      <c r="E199" s="120"/>
      <c r="F199" s="41">
        <f t="shared" si="4"/>
        <v>0</v>
      </c>
      <c r="G199" s="151"/>
      <c r="I199" s="570"/>
      <c r="L199" s="553"/>
      <c r="M199" s="571"/>
      <c r="N199" s="573" t="s">
        <v>200</v>
      </c>
      <c r="O199" s="339"/>
      <c r="P199" s="339"/>
      <c r="Q199" s="339"/>
      <c r="R199" s="340"/>
    </row>
    <row r="200" spans="2:18" ht="14.1" hidden="1" customHeight="1" x14ac:dyDescent="0.3">
      <c r="B200" s="572"/>
      <c r="C200" s="65"/>
      <c r="D200" s="118"/>
      <c r="E200" s="120"/>
      <c r="F200" s="41">
        <f t="shared" si="4"/>
        <v>0</v>
      </c>
      <c r="G200" s="151"/>
      <c r="I200" s="570"/>
      <c r="L200" s="553"/>
      <c r="M200" s="571"/>
      <c r="N200" s="573" t="s">
        <v>200</v>
      </c>
      <c r="O200" s="339"/>
      <c r="P200" s="339"/>
      <c r="Q200" s="339"/>
      <c r="R200" s="340"/>
    </row>
    <row r="201" spans="2:18" hidden="1" x14ac:dyDescent="0.3">
      <c r="B201" s="572"/>
      <c r="C201" s="65"/>
      <c r="D201" s="118"/>
      <c r="E201" s="120"/>
      <c r="F201" s="41">
        <f t="shared" si="4"/>
        <v>0</v>
      </c>
      <c r="G201" s="151"/>
      <c r="I201" s="570"/>
      <c r="L201" s="553"/>
      <c r="M201" s="571"/>
      <c r="N201" s="573" t="s">
        <v>200</v>
      </c>
      <c r="O201" s="339"/>
      <c r="P201" s="339"/>
      <c r="Q201" s="339"/>
      <c r="R201" s="340"/>
    </row>
    <row r="202" spans="2:18" hidden="1" x14ac:dyDescent="0.3">
      <c r="B202" s="572"/>
      <c r="C202" s="65"/>
      <c r="D202" s="118"/>
      <c r="E202" s="120"/>
      <c r="F202" s="41">
        <f t="shared" si="4"/>
        <v>0</v>
      </c>
      <c r="G202" s="151"/>
      <c r="I202" s="570"/>
      <c r="L202" s="553"/>
      <c r="M202" s="571"/>
      <c r="N202" s="573" t="s">
        <v>200</v>
      </c>
      <c r="O202" s="339"/>
      <c r="P202" s="339"/>
      <c r="Q202" s="339"/>
      <c r="R202" s="340"/>
    </row>
    <row r="203" spans="2:18" hidden="1" x14ac:dyDescent="0.3">
      <c r="B203" s="572"/>
      <c r="C203" s="65"/>
      <c r="D203" s="118"/>
      <c r="E203" s="120"/>
      <c r="F203" s="41">
        <f t="shared" si="4"/>
        <v>0</v>
      </c>
      <c r="G203" s="151"/>
      <c r="I203" s="570"/>
      <c r="L203" s="553"/>
      <c r="M203" s="571"/>
      <c r="N203" s="573" t="s">
        <v>200</v>
      </c>
      <c r="O203" s="339"/>
      <c r="P203" s="339"/>
      <c r="Q203" s="339"/>
      <c r="R203" s="340"/>
    </row>
    <row r="204" spans="2:18" hidden="1" x14ac:dyDescent="0.3">
      <c r="B204" s="572"/>
      <c r="C204" s="65"/>
      <c r="D204" s="118"/>
      <c r="E204" s="120"/>
      <c r="F204" s="41">
        <f t="shared" si="4"/>
        <v>0</v>
      </c>
      <c r="G204" s="151"/>
      <c r="I204" s="570"/>
      <c r="L204" s="553"/>
      <c r="M204" s="571"/>
      <c r="N204" s="573" t="s">
        <v>200</v>
      </c>
      <c r="O204" s="339"/>
      <c r="P204" s="339"/>
      <c r="Q204" s="339"/>
      <c r="R204" s="340"/>
    </row>
    <row r="205" spans="2:18" hidden="1" x14ac:dyDescent="0.3">
      <c r="B205" s="572"/>
      <c r="C205" s="65"/>
      <c r="D205" s="118"/>
      <c r="E205" s="120"/>
      <c r="F205" s="41">
        <f t="shared" si="4"/>
        <v>0</v>
      </c>
      <c r="G205" s="151"/>
      <c r="I205" s="570"/>
      <c r="L205" s="553"/>
      <c r="M205" s="571"/>
      <c r="N205" s="573" t="s">
        <v>200</v>
      </c>
      <c r="O205" s="339"/>
      <c r="P205" s="339"/>
      <c r="Q205" s="339"/>
      <c r="R205" s="340"/>
    </row>
    <row r="206" spans="2:18" hidden="1" x14ac:dyDescent="0.3">
      <c r="B206" s="572"/>
      <c r="C206" s="65"/>
      <c r="D206" s="118"/>
      <c r="E206" s="120"/>
      <c r="F206" s="41">
        <f t="shared" si="4"/>
        <v>0</v>
      </c>
      <c r="G206" s="151"/>
      <c r="I206" s="570"/>
      <c r="L206" s="553"/>
      <c r="M206" s="571"/>
      <c r="N206" s="573" t="s">
        <v>200</v>
      </c>
      <c r="O206" s="339"/>
      <c r="P206" s="339"/>
      <c r="Q206" s="339"/>
      <c r="R206" s="340"/>
    </row>
    <row r="207" spans="2:18" hidden="1" x14ac:dyDescent="0.3">
      <c r="B207" s="572"/>
      <c r="C207" s="65"/>
      <c r="D207" s="118"/>
      <c r="E207" s="120"/>
      <c r="F207" s="41">
        <f t="shared" si="4"/>
        <v>0</v>
      </c>
      <c r="G207" s="151"/>
      <c r="I207" s="570"/>
      <c r="L207" s="553"/>
      <c r="M207" s="571"/>
      <c r="N207" s="573" t="s">
        <v>200</v>
      </c>
      <c r="O207" s="339"/>
      <c r="P207" s="339"/>
      <c r="Q207" s="339"/>
      <c r="R207" s="340"/>
    </row>
    <row r="208" spans="2:18" hidden="1" x14ac:dyDescent="0.3">
      <c r="B208" s="572"/>
      <c r="C208" s="65"/>
      <c r="D208" s="118"/>
      <c r="E208" s="120"/>
      <c r="F208" s="41">
        <f t="shared" si="4"/>
        <v>0</v>
      </c>
      <c r="G208" s="151"/>
      <c r="I208" s="570"/>
      <c r="L208" s="553"/>
      <c r="M208" s="571"/>
      <c r="N208" s="573" t="s">
        <v>200</v>
      </c>
      <c r="O208" s="339"/>
      <c r="P208" s="339"/>
      <c r="Q208" s="339"/>
      <c r="R208" s="340"/>
    </row>
    <row r="209" spans="2:18" hidden="1" x14ac:dyDescent="0.3">
      <c r="B209" s="572"/>
      <c r="C209" s="65"/>
      <c r="D209" s="118"/>
      <c r="E209" s="120"/>
      <c r="F209" s="41">
        <f t="shared" si="4"/>
        <v>0</v>
      </c>
      <c r="G209" s="151"/>
      <c r="I209" s="570"/>
      <c r="L209" s="553"/>
      <c r="M209" s="571"/>
      <c r="N209" s="573" t="s">
        <v>200</v>
      </c>
      <c r="O209" s="339"/>
      <c r="P209" s="339"/>
      <c r="Q209" s="339"/>
      <c r="R209" s="340"/>
    </row>
    <row r="210" spans="2:18" hidden="1" x14ac:dyDescent="0.3">
      <c r="B210" s="572"/>
      <c r="C210" s="65"/>
      <c r="D210" s="118"/>
      <c r="E210" s="120"/>
      <c r="F210" s="41">
        <f t="shared" si="4"/>
        <v>0</v>
      </c>
      <c r="G210" s="151"/>
      <c r="I210" s="570"/>
      <c r="L210" s="553"/>
      <c r="M210" s="571"/>
      <c r="N210" s="573" t="s">
        <v>200</v>
      </c>
      <c r="O210" s="339"/>
      <c r="P210" s="339"/>
      <c r="Q210" s="339"/>
      <c r="R210" s="340"/>
    </row>
    <row r="211" spans="2:18" hidden="1" x14ac:dyDescent="0.3">
      <c r="B211" s="572"/>
      <c r="C211" s="65"/>
      <c r="D211" s="118"/>
      <c r="E211" s="120"/>
      <c r="F211" s="41">
        <f t="shared" si="4"/>
        <v>0</v>
      </c>
      <c r="G211" s="151"/>
      <c r="I211" s="570"/>
      <c r="L211" s="553"/>
      <c r="M211" s="571"/>
      <c r="N211" s="573" t="s">
        <v>200</v>
      </c>
      <c r="O211" s="339"/>
      <c r="P211" s="339"/>
      <c r="Q211" s="339"/>
      <c r="R211" s="340"/>
    </row>
    <row r="212" spans="2:18" hidden="1" x14ac:dyDescent="0.3">
      <c r="B212" s="572"/>
      <c r="C212" s="65"/>
      <c r="D212" s="118"/>
      <c r="E212" s="120"/>
      <c r="F212" s="41">
        <f t="shared" si="4"/>
        <v>0</v>
      </c>
      <c r="G212" s="151"/>
      <c r="I212" s="570"/>
      <c r="L212" s="553"/>
      <c r="M212" s="571"/>
      <c r="N212" s="573" t="s">
        <v>200</v>
      </c>
      <c r="O212" s="339"/>
      <c r="P212" s="339"/>
      <c r="Q212" s="339"/>
      <c r="R212" s="340"/>
    </row>
    <row r="213" spans="2:18" hidden="1" x14ac:dyDescent="0.3">
      <c r="B213" s="572"/>
      <c r="C213" s="65"/>
      <c r="D213" s="118"/>
      <c r="E213" s="120"/>
      <c r="F213" s="41">
        <f t="shared" si="4"/>
        <v>0</v>
      </c>
      <c r="G213" s="151"/>
      <c r="I213" s="570"/>
      <c r="L213" s="553"/>
      <c r="M213" s="571"/>
      <c r="N213" s="573" t="s">
        <v>200</v>
      </c>
      <c r="O213" s="339"/>
      <c r="P213" s="339"/>
      <c r="Q213" s="339"/>
      <c r="R213" s="340"/>
    </row>
    <row r="214" spans="2:18" hidden="1" x14ac:dyDescent="0.3">
      <c r="B214" s="572"/>
      <c r="C214" s="65"/>
      <c r="D214" s="118"/>
      <c r="E214" s="120"/>
      <c r="F214" s="41">
        <f t="shared" si="4"/>
        <v>0</v>
      </c>
      <c r="G214" s="151"/>
      <c r="I214" s="570"/>
      <c r="L214" s="553"/>
      <c r="M214" s="571"/>
      <c r="N214" s="573" t="s">
        <v>200</v>
      </c>
      <c r="O214" s="339"/>
      <c r="P214" s="339"/>
      <c r="Q214" s="339"/>
      <c r="R214" s="340"/>
    </row>
    <row r="215" spans="2:18" hidden="1" x14ac:dyDescent="0.3">
      <c r="B215" s="572"/>
      <c r="C215" s="65"/>
      <c r="D215" s="118"/>
      <c r="E215" s="120"/>
      <c r="F215" s="41">
        <f t="shared" si="4"/>
        <v>0</v>
      </c>
      <c r="G215" s="151"/>
      <c r="I215" s="570"/>
      <c r="L215" s="553"/>
      <c r="M215" s="571"/>
      <c r="N215" s="573" t="s">
        <v>200</v>
      </c>
      <c r="O215" s="339"/>
      <c r="P215" s="339"/>
      <c r="Q215" s="339"/>
      <c r="R215" s="340"/>
    </row>
    <row r="216" spans="2:18" hidden="1" x14ac:dyDescent="0.3">
      <c r="B216" s="572"/>
      <c r="C216" s="65"/>
      <c r="D216" s="118"/>
      <c r="E216" s="120"/>
      <c r="F216" s="41">
        <f t="shared" si="4"/>
        <v>0</v>
      </c>
      <c r="G216" s="151"/>
      <c r="I216" s="570"/>
      <c r="L216" s="553"/>
      <c r="M216" s="571"/>
      <c r="N216" s="573" t="s">
        <v>200</v>
      </c>
      <c r="O216" s="339"/>
      <c r="P216" s="339"/>
      <c r="Q216" s="339"/>
      <c r="R216" s="340"/>
    </row>
    <row r="217" spans="2:18" hidden="1" x14ac:dyDescent="0.3">
      <c r="B217" s="572"/>
      <c r="C217" s="65"/>
      <c r="D217" s="118"/>
      <c r="E217" s="120"/>
      <c r="F217" s="41">
        <f t="shared" si="4"/>
        <v>0</v>
      </c>
      <c r="G217" s="151"/>
      <c r="I217" s="570"/>
      <c r="L217" s="553"/>
      <c r="M217" s="571"/>
      <c r="N217" s="573" t="s">
        <v>200</v>
      </c>
      <c r="O217" s="339"/>
      <c r="P217" s="339"/>
      <c r="Q217" s="339"/>
      <c r="R217" s="340"/>
    </row>
    <row r="218" spans="2:18" hidden="1" x14ac:dyDescent="0.3">
      <c r="B218" s="572"/>
      <c r="C218" s="65"/>
      <c r="D218" s="118"/>
      <c r="E218" s="120"/>
      <c r="F218" s="41">
        <f t="shared" si="4"/>
        <v>0</v>
      </c>
      <c r="G218" s="151"/>
      <c r="I218" s="570"/>
      <c r="L218" s="553"/>
      <c r="M218" s="571"/>
      <c r="N218" s="573" t="s">
        <v>200</v>
      </c>
      <c r="O218" s="339"/>
      <c r="P218" s="339"/>
      <c r="Q218" s="339"/>
      <c r="R218" s="340"/>
    </row>
    <row r="219" spans="2:18" hidden="1" x14ac:dyDescent="0.3">
      <c r="B219" s="572"/>
      <c r="C219" s="65"/>
      <c r="D219" s="118"/>
      <c r="E219" s="120"/>
      <c r="F219" s="41">
        <f t="shared" si="4"/>
        <v>0</v>
      </c>
      <c r="G219" s="151"/>
      <c r="I219" s="570"/>
      <c r="L219" s="553"/>
      <c r="M219" s="571"/>
      <c r="N219" s="573" t="s">
        <v>200</v>
      </c>
      <c r="O219" s="339"/>
      <c r="P219" s="339"/>
      <c r="Q219" s="339"/>
      <c r="R219" s="340"/>
    </row>
    <row r="220" spans="2:18" hidden="1" x14ac:dyDescent="0.3">
      <c r="B220" s="572"/>
      <c r="C220" s="65"/>
      <c r="D220" s="118"/>
      <c r="E220" s="120"/>
      <c r="F220" s="41">
        <f t="shared" si="4"/>
        <v>0</v>
      </c>
      <c r="G220" s="151"/>
      <c r="I220" s="570"/>
      <c r="L220" s="553"/>
      <c r="M220" s="571"/>
      <c r="N220" s="573" t="s">
        <v>200</v>
      </c>
      <c r="O220" s="339"/>
      <c r="P220" s="339"/>
      <c r="Q220" s="339"/>
      <c r="R220" s="340"/>
    </row>
    <row r="221" spans="2:18" ht="14.4" hidden="1" customHeight="1" x14ac:dyDescent="0.3">
      <c r="B221" s="572"/>
      <c r="C221" s="65"/>
      <c r="D221" s="118"/>
      <c r="E221" s="120"/>
      <c r="F221" s="41">
        <f t="shared" ref="F221:F250" si="5">D221*E221</f>
        <v>0</v>
      </c>
      <c r="G221" s="151"/>
      <c r="I221" s="570"/>
      <c r="L221" s="553"/>
      <c r="M221" s="571"/>
      <c r="N221" s="573" t="s">
        <v>200</v>
      </c>
      <c r="O221" s="339"/>
      <c r="P221" s="339"/>
      <c r="Q221" s="339"/>
      <c r="R221" s="340"/>
    </row>
    <row r="222" spans="2:18" ht="14.4" hidden="1" customHeight="1" x14ac:dyDescent="0.3">
      <c r="B222" s="572"/>
      <c r="C222" s="65"/>
      <c r="D222" s="118"/>
      <c r="E222" s="120"/>
      <c r="F222" s="41">
        <f t="shared" si="5"/>
        <v>0</v>
      </c>
      <c r="G222" s="151"/>
      <c r="I222" s="570"/>
      <c r="L222" s="553"/>
      <c r="M222" s="571"/>
      <c r="N222" s="573" t="s">
        <v>200</v>
      </c>
      <c r="O222" s="339"/>
      <c r="P222" s="339"/>
      <c r="Q222" s="339"/>
      <c r="R222" s="340"/>
    </row>
    <row r="223" spans="2:18" ht="14.4" hidden="1" customHeight="1" x14ac:dyDescent="0.3">
      <c r="B223" s="572"/>
      <c r="C223" s="65"/>
      <c r="D223" s="118"/>
      <c r="E223" s="120"/>
      <c r="F223" s="41">
        <f t="shared" si="5"/>
        <v>0</v>
      </c>
      <c r="G223" s="151"/>
      <c r="I223" s="570"/>
      <c r="L223" s="553"/>
      <c r="M223" s="571"/>
      <c r="N223" s="573" t="s">
        <v>200</v>
      </c>
      <c r="O223" s="339"/>
      <c r="P223" s="339"/>
      <c r="Q223" s="339"/>
      <c r="R223" s="340"/>
    </row>
    <row r="224" spans="2:18" ht="14.4" hidden="1" customHeight="1" x14ac:dyDescent="0.3">
      <c r="B224" s="572"/>
      <c r="C224" s="65"/>
      <c r="D224" s="118"/>
      <c r="E224" s="120"/>
      <c r="F224" s="41">
        <f t="shared" si="5"/>
        <v>0</v>
      </c>
      <c r="G224" s="151"/>
      <c r="I224" s="570"/>
      <c r="L224" s="553"/>
      <c r="M224" s="571"/>
      <c r="N224" s="573" t="s">
        <v>200</v>
      </c>
      <c r="O224" s="339"/>
      <c r="P224" s="339"/>
      <c r="Q224" s="339"/>
      <c r="R224" s="340"/>
    </row>
    <row r="225" spans="2:18" ht="14.4" hidden="1" customHeight="1" x14ac:dyDescent="0.3">
      <c r="B225" s="572"/>
      <c r="C225" s="65"/>
      <c r="D225" s="118"/>
      <c r="E225" s="120"/>
      <c r="F225" s="41">
        <f t="shared" si="5"/>
        <v>0</v>
      </c>
      <c r="G225" s="151"/>
      <c r="I225" s="570"/>
      <c r="L225" s="553"/>
      <c r="M225" s="571"/>
      <c r="N225" s="573" t="s">
        <v>200</v>
      </c>
      <c r="O225" s="339"/>
      <c r="P225" s="339"/>
      <c r="Q225" s="339"/>
      <c r="R225" s="340"/>
    </row>
    <row r="226" spans="2:18" ht="14.4" hidden="1" customHeight="1" x14ac:dyDescent="0.3">
      <c r="B226" s="572"/>
      <c r="C226" s="65"/>
      <c r="D226" s="118"/>
      <c r="E226" s="120"/>
      <c r="F226" s="41">
        <f t="shared" si="5"/>
        <v>0</v>
      </c>
      <c r="G226" s="151"/>
      <c r="I226" s="570"/>
      <c r="L226" s="553"/>
      <c r="M226" s="571"/>
      <c r="N226" s="573" t="s">
        <v>200</v>
      </c>
      <c r="O226" s="339"/>
      <c r="P226" s="339"/>
      <c r="Q226" s="339"/>
      <c r="R226" s="340"/>
    </row>
    <row r="227" spans="2:18" ht="14.4" hidden="1" customHeight="1" x14ac:dyDescent="0.3">
      <c r="B227" s="572"/>
      <c r="C227" s="65"/>
      <c r="D227" s="118"/>
      <c r="E227" s="120"/>
      <c r="F227" s="41">
        <f t="shared" si="5"/>
        <v>0</v>
      </c>
      <c r="G227" s="151"/>
      <c r="I227" s="570"/>
      <c r="L227" s="553"/>
      <c r="M227" s="571"/>
      <c r="N227" s="573" t="s">
        <v>200</v>
      </c>
      <c r="O227" s="339"/>
      <c r="P227" s="339"/>
      <c r="Q227" s="339"/>
      <c r="R227" s="340"/>
    </row>
    <row r="228" spans="2:18" ht="14.4" hidden="1" customHeight="1" x14ac:dyDescent="0.3">
      <c r="B228" s="572"/>
      <c r="C228" s="65"/>
      <c r="D228" s="118"/>
      <c r="E228" s="120"/>
      <c r="F228" s="41">
        <f t="shared" si="5"/>
        <v>0</v>
      </c>
      <c r="G228" s="151"/>
      <c r="I228" s="570"/>
      <c r="L228" s="553"/>
      <c r="M228" s="571"/>
      <c r="N228" s="573" t="s">
        <v>200</v>
      </c>
      <c r="O228" s="339"/>
      <c r="P228" s="339"/>
      <c r="Q228" s="339"/>
      <c r="R228" s="340"/>
    </row>
    <row r="229" spans="2:18" ht="14.4" hidden="1" customHeight="1" x14ac:dyDescent="0.3">
      <c r="B229" s="572"/>
      <c r="C229" s="65"/>
      <c r="D229" s="118"/>
      <c r="E229" s="120"/>
      <c r="F229" s="41">
        <f t="shared" si="5"/>
        <v>0</v>
      </c>
      <c r="G229" s="151"/>
      <c r="I229" s="570"/>
      <c r="L229" s="553"/>
      <c r="M229" s="571"/>
      <c r="N229" s="573" t="s">
        <v>200</v>
      </c>
      <c r="O229" s="339"/>
      <c r="P229" s="339"/>
      <c r="Q229" s="339"/>
      <c r="R229" s="340"/>
    </row>
    <row r="230" spans="2:18" ht="14.1" hidden="1" customHeight="1" x14ac:dyDescent="0.3">
      <c r="B230" s="572"/>
      <c r="C230" s="65"/>
      <c r="D230" s="118"/>
      <c r="E230" s="120"/>
      <c r="F230" s="41">
        <f t="shared" si="5"/>
        <v>0</v>
      </c>
      <c r="G230" s="151"/>
      <c r="I230" s="570"/>
      <c r="L230" s="553"/>
      <c r="M230" s="571"/>
      <c r="N230" s="573" t="s">
        <v>200</v>
      </c>
      <c r="O230" s="339"/>
      <c r="P230" s="339"/>
      <c r="Q230" s="339"/>
      <c r="R230" s="340"/>
    </row>
    <row r="231" spans="2:18" hidden="1" x14ac:dyDescent="0.3">
      <c r="B231" s="572"/>
      <c r="C231" s="65"/>
      <c r="D231" s="118"/>
      <c r="E231" s="120"/>
      <c r="F231" s="41">
        <f t="shared" si="5"/>
        <v>0</v>
      </c>
      <c r="G231" s="151"/>
      <c r="I231" s="570"/>
      <c r="L231" s="553"/>
      <c r="M231" s="571"/>
      <c r="N231" s="573" t="s">
        <v>200</v>
      </c>
      <c r="O231" s="339"/>
      <c r="P231" s="339"/>
      <c r="Q231" s="339"/>
      <c r="R231" s="340"/>
    </row>
    <row r="232" spans="2:18" hidden="1" x14ac:dyDescent="0.3">
      <c r="B232" s="572"/>
      <c r="C232" s="65"/>
      <c r="D232" s="118"/>
      <c r="E232" s="120"/>
      <c r="F232" s="41">
        <f t="shared" si="5"/>
        <v>0</v>
      </c>
      <c r="G232" s="151"/>
      <c r="I232" s="570"/>
      <c r="L232" s="553"/>
      <c r="M232" s="571"/>
      <c r="N232" s="573" t="s">
        <v>200</v>
      </c>
      <c r="O232" s="339"/>
      <c r="P232" s="339"/>
      <c r="Q232" s="339"/>
      <c r="R232" s="340"/>
    </row>
    <row r="233" spans="2:18" hidden="1" x14ac:dyDescent="0.3">
      <c r="B233" s="572"/>
      <c r="C233" s="65"/>
      <c r="D233" s="118"/>
      <c r="E233" s="120"/>
      <c r="F233" s="41">
        <f t="shared" si="5"/>
        <v>0</v>
      </c>
      <c r="G233" s="151"/>
      <c r="I233" s="570"/>
      <c r="L233" s="553"/>
      <c r="M233" s="571"/>
      <c r="N233" s="573" t="s">
        <v>200</v>
      </c>
      <c r="O233" s="339"/>
      <c r="P233" s="339"/>
      <c r="Q233" s="339"/>
      <c r="R233" s="340"/>
    </row>
    <row r="234" spans="2:18" hidden="1" x14ac:dyDescent="0.3">
      <c r="B234" s="572"/>
      <c r="C234" s="65"/>
      <c r="D234" s="118"/>
      <c r="E234" s="120"/>
      <c r="F234" s="41">
        <f t="shared" si="5"/>
        <v>0</v>
      </c>
      <c r="G234" s="151"/>
      <c r="I234" s="570"/>
      <c r="L234" s="553"/>
      <c r="M234" s="571"/>
      <c r="N234" s="573" t="s">
        <v>200</v>
      </c>
      <c r="O234" s="339"/>
      <c r="P234" s="339"/>
      <c r="Q234" s="339"/>
      <c r="R234" s="340"/>
    </row>
    <row r="235" spans="2:18" hidden="1" x14ac:dyDescent="0.3">
      <c r="B235" s="572"/>
      <c r="C235" s="65"/>
      <c r="D235" s="118"/>
      <c r="E235" s="120"/>
      <c r="F235" s="41">
        <f t="shared" si="5"/>
        <v>0</v>
      </c>
      <c r="G235" s="151"/>
      <c r="I235" s="570"/>
      <c r="L235" s="553"/>
      <c r="M235" s="571"/>
      <c r="N235" s="573" t="s">
        <v>200</v>
      </c>
      <c r="O235" s="339"/>
      <c r="P235" s="339"/>
      <c r="Q235" s="339"/>
      <c r="R235" s="340"/>
    </row>
    <row r="236" spans="2:18" hidden="1" x14ac:dyDescent="0.3">
      <c r="B236" s="572"/>
      <c r="C236" s="65"/>
      <c r="D236" s="118"/>
      <c r="E236" s="120"/>
      <c r="F236" s="41">
        <f t="shared" si="5"/>
        <v>0</v>
      </c>
      <c r="G236" s="151"/>
      <c r="I236" s="570"/>
      <c r="L236" s="553"/>
      <c r="M236" s="571"/>
      <c r="N236" s="573" t="s">
        <v>200</v>
      </c>
      <c r="O236" s="339"/>
      <c r="P236" s="339"/>
      <c r="Q236" s="339"/>
      <c r="R236" s="340"/>
    </row>
    <row r="237" spans="2:18" hidden="1" x14ac:dyDescent="0.3">
      <c r="B237" s="572"/>
      <c r="C237" s="65"/>
      <c r="D237" s="118"/>
      <c r="E237" s="120"/>
      <c r="F237" s="41">
        <f t="shared" si="5"/>
        <v>0</v>
      </c>
      <c r="G237" s="151"/>
      <c r="I237" s="570"/>
      <c r="L237" s="553"/>
      <c r="M237" s="571"/>
      <c r="N237" s="573" t="s">
        <v>200</v>
      </c>
      <c r="O237" s="339"/>
      <c r="P237" s="339"/>
      <c r="Q237" s="339"/>
      <c r="R237" s="340"/>
    </row>
    <row r="238" spans="2:18" hidden="1" x14ac:dyDescent="0.3">
      <c r="B238" s="572"/>
      <c r="C238" s="65"/>
      <c r="D238" s="118"/>
      <c r="E238" s="120"/>
      <c r="F238" s="41">
        <f t="shared" si="5"/>
        <v>0</v>
      </c>
      <c r="G238" s="151"/>
      <c r="I238" s="570"/>
      <c r="L238" s="553"/>
      <c r="M238" s="571"/>
      <c r="N238" s="573" t="s">
        <v>200</v>
      </c>
      <c r="O238" s="339"/>
      <c r="P238" s="339"/>
      <c r="Q238" s="339"/>
      <c r="R238" s="340"/>
    </row>
    <row r="239" spans="2:18" hidden="1" x14ac:dyDescent="0.3">
      <c r="B239" s="572"/>
      <c r="C239" s="65"/>
      <c r="D239" s="118"/>
      <c r="E239" s="120"/>
      <c r="F239" s="41">
        <f t="shared" si="5"/>
        <v>0</v>
      </c>
      <c r="G239" s="151"/>
      <c r="I239" s="570"/>
      <c r="L239" s="553"/>
      <c r="M239" s="571"/>
      <c r="N239" s="573" t="s">
        <v>200</v>
      </c>
      <c r="O239" s="339"/>
      <c r="P239" s="339"/>
      <c r="Q239" s="339"/>
      <c r="R239" s="340"/>
    </row>
    <row r="240" spans="2:18" hidden="1" x14ac:dyDescent="0.3">
      <c r="B240" s="572"/>
      <c r="C240" s="65"/>
      <c r="D240" s="118"/>
      <c r="E240" s="120"/>
      <c r="F240" s="41">
        <f t="shared" si="5"/>
        <v>0</v>
      </c>
      <c r="G240" s="151"/>
      <c r="I240" s="570"/>
      <c r="L240" s="553"/>
      <c r="M240" s="571"/>
      <c r="N240" s="573" t="s">
        <v>200</v>
      </c>
      <c r="O240" s="339"/>
      <c r="P240" s="339"/>
      <c r="Q240" s="339"/>
      <c r="R240" s="340"/>
    </row>
    <row r="241" spans="2:18" hidden="1" x14ac:dyDescent="0.3">
      <c r="B241" s="572"/>
      <c r="C241" s="65"/>
      <c r="D241" s="118"/>
      <c r="E241" s="120"/>
      <c r="F241" s="41">
        <f t="shared" si="5"/>
        <v>0</v>
      </c>
      <c r="G241" s="151"/>
      <c r="I241" s="570"/>
      <c r="L241" s="553"/>
      <c r="M241" s="571"/>
      <c r="N241" s="573" t="s">
        <v>200</v>
      </c>
      <c r="O241" s="339"/>
      <c r="P241" s="339"/>
      <c r="Q241" s="339"/>
      <c r="R241" s="340"/>
    </row>
    <row r="242" spans="2:18" hidden="1" x14ac:dyDescent="0.3">
      <c r="B242" s="572"/>
      <c r="C242" s="65"/>
      <c r="D242" s="118"/>
      <c r="E242" s="120"/>
      <c r="F242" s="41">
        <f t="shared" si="5"/>
        <v>0</v>
      </c>
      <c r="G242" s="151"/>
      <c r="I242" s="570"/>
      <c r="L242" s="553"/>
      <c r="M242" s="571"/>
      <c r="N242" s="573" t="s">
        <v>200</v>
      </c>
      <c r="O242" s="339"/>
      <c r="P242" s="339"/>
      <c r="Q242" s="339"/>
      <c r="R242" s="340"/>
    </row>
    <row r="243" spans="2:18" hidden="1" x14ac:dyDescent="0.3">
      <c r="B243" s="572"/>
      <c r="C243" s="65"/>
      <c r="D243" s="118"/>
      <c r="E243" s="120"/>
      <c r="F243" s="41">
        <f t="shared" si="5"/>
        <v>0</v>
      </c>
      <c r="G243" s="151"/>
      <c r="I243" s="570"/>
      <c r="L243" s="553"/>
      <c r="M243" s="571"/>
      <c r="N243" s="573" t="s">
        <v>200</v>
      </c>
      <c r="O243" s="339"/>
      <c r="P243" s="339"/>
      <c r="Q243" s="339"/>
      <c r="R243" s="340"/>
    </row>
    <row r="244" spans="2:18" hidden="1" x14ac:dyDescent="0.3">
      <c r="B244" s="572"/>
      <c r="C244" s="65"/>
      <c r="D244" s="118"/>
      <c r="E244" s="120"/>
      <c r="F244" s="41">
        <f t="shared" si="5"/>
        <v>0</v>
      </c>
      <c r="G244" s="151"/>
      <c r="I244" s="570"/>
      <c r="L244" s="553"/>
      <c r="M244" s="571"/>
      <c r="N244" s="573" t="s">
        <v>200</v>
      </c>
      <c r="O244" s="339"/>
      <c r="P244" s="339"/>
      <c r="Q244" s="339"/>
      <c r="R244" s="340"/>
    </row>
    <row r="245" spans="2:18" hidden="1" x14ac:dyDescent="0.3">
      <c r="B245" s="572"/>
      <c r="C245" s="65"/>
      <c r="D245" s="118"/>
      <c r="E245" s="120"/>
      <c r="F245" s="41">
        <f t="shared" si="5"/>
        <v>0</v>
      </c>
      <c r="G245" s="151"/>
      <c r="I245" s="570"/>
      <c r="L245" s="553"/>
      <c r="M245" s="571"/>
      <c r="N245" s="573" t="s">
        <v>200</v>
      </c>
      <c r="O245" s="339"/>
      <c r="P245" s="339"/>
      <c r="Q245" s="339"/>
      <c r="R245" s="340"/>
    </row>
    <row r="246" spans="2:18" hidden="1" x14ac:dyDescent="0.3">
      <c r="B246" s="572"/>
      <c r="C246" s="65"/>
      <c r="D246" s="118"/>
      <c r="E246" s="120"/>
      <c r="F246" s="41">
        <f t="shared" si="5"/>
        <v>0</v>
      </c>
      <c r="G246" s="151"/>
      <c r="I246" s="570"/>
      <c r="L246" s="553"/>
      <c r="M246" s="571"/>
      <c r="N246" s="573" t="s">
        <v>200</v>
      </c>
      <c r="O246" s="339"/>
      <c r="P246" s="339"/>
      <c r="Q246" s="339"/>
      <c r="R246" s="340"/>
    </row>
    <row r="247" spans="2:18" hidden="1" x14ac:dyDescent="0.3">
      <c r="B247" s="572"/>
      <c r="C247" s="65"/>
      <c r="D247" s="118"/>
      <c r="E247" s="120"/>
      <c r="F247" s="41">
        <f t="shared" si="5"/>
        <v>0</v>
      </c>
      <c r="G247" s="151"/>
      <c r="I247" s="570"/>
      <c r="L247" s="553"/>
      <c r="M247" s="571"/>
      <c r="N247" s="573" t="s">
        <v>200</v>
      </c>
      <c r="O247" s="339"/>
      <c r="P247" s="339"/>
      <c r="Q247" s="339"/>
      <c r="R247" s="340"/>
    </row>
    <row r="248" spans="2:18" hidden="1" x14ac:dyDescent="0.3">
      <c r="B248" s="572"/>
      <c r="C248" s="65"/>
      <c r="D248" s="118"/>
      <c r="E248" s="120"/>
      <c r="F248" s="41">
        <f t="shared" si="5"/>
        <v>0</v>
      </c>
      <c r="G248" s="151"/>
      <c r="I248" s="570"/>
      <c r="L248" s="553"/>
      <c r="M248" s="571"/>
      <c r="N248" s="573" t="s">
        <v>200</v>
      </c>
      <c r="O248" s="339"/>
      <c r="P248" s="339"/>
      <c r="Q248" s="339"/>
      <c r="R248" s="340"/>
    </row>
    <row r="249" spans="2:18" hidden="1" x14ac:dyDescent="0.3">
      <c r="B249" s="572"/>
      <c r="C249" s="65"/>
      <c r="D249" s="118"/>
      <c r="E249" s="120"/>
      <c r="F249" s="41">
        <f t="shared" si="5"/>
        <v>0</v>
      </c>
      <c r="G249" s="151"/>
      <c r="I249" s="570"/>
      <c r="L249" s="553"/>
      <c r="M249" s="571"/>
      <c r="N249" s="573" t="s">
        <v>200</v>
      </c>
      <c r="O249" s="339"/>
      <c r="P249" s="339"/>
      <c r="Q249" s="339"/>
      <c r="R249" s="340"/>
    </row>
    <row r="250" spans="2:18" hidden="1" x14ac:dyDescent="0.3">
      <c r="B250" s="572"/>
      <c r="C250" s="65"/>
      <c r="D250" s="118"/>
      <c r="E250" s="120"/>
      <c r="F250" s="41">
        <f t="shared" si="5"/>
        <v>0</v>
      </c>
      <c r="G250" s="151"/>
      <c r="I250" s="570"/>
      <c r="L250" s="553"/>
      <c r="M250" s="571"/>
      <c r="N250" s="573" t="s">
        <v>200</v>
      </c>
      <c r="O250" s="339"/>
      <c r="P250" s="339"/>
      <c r="Q250" s="339"/>
      <c r="R250" s="340"/>
    </row>
    <row r="251" spans="2:18" ht="14.4" hidden="1" customHeight="1" x14ac:dyDescent="0.3">
      <c r="B251" s="572"/>
      <c r="C251" s="65"/>
      <c r="D251" s="118"/>
      <c r="E251" s="120"/>
      <c r="F251" s="41">
        <f t="shared" ref="F251:F280" si="6">D251*E251</f>
        <v>0</v>
      </c>
      <c r="G251" s="151"/>
      <c r="I251" s="570"/>
      <c r="L251" s="553"/>
      <c r="M251" s="571"/>
      <c r="N251" s="573" t="s">
        <v>200</v>
      </c>
      <c r="O251" s="339"/>
      <c r="P251" s="339"/>
      <c r="Q251" s="339"/>
      <c r="R251" s="340"/>
    </row>
    <row r="252" spans="2:18" ht="14.4" hidden="1" customHeight="1" x14ac:dyDescent="0.3">
      <c r="B252" s="572"/>
      <c r="C252" s="65"/>
      <c r="D252" s="118"/>
      <c r="E252" s="120"/>
      <c r="F252" s="41">
        <f t="shared" si="6"/>
        <v>0</v>
      </c>
      <c r="G252" s="151"/>
      <c r="I252" s="570"/>
      <c r="L252" s="553"/>
      <c r="M252" s="571"/>
      <c r="N252" s="573" t="s">
        <v>200</v>
      </c>
      <c r="O252" s="339"/>
      <c r="P252" s="339"/>
      <c r="Q252" s="339"/>
      <c r="R252" s="340"/>
    </row>
    <row r="253" spans="2:18" ht="14.4" hidden="1" customHeight="1" x14ac:dyDescent="0.3">
      <c r="B253" s="572"/>
      <c r="C253" s="65"/>
      <c r="D253" s="118"/>
      <c r="E253" s="120"/>
      <c r="F253" s="41">
        <f t="shared" si="6"/>
        <v>0</v>
      </c>
      <c r="G253" s="151"/>
      <c r="I253" s="570"/>
      <c r="L253" s="553"/>
      <c r="M253" s="571"/>
      <c r="N253" s="573" t="s">
        <v>200</v>
      </c>
      <c r="O253" s="339"/>
      <c r="P253" s="339"/>
      <c r="Q253" s="339"/>
      <c r="R253" s="340"/>
    </row>
    <row r="254" spans="2:18" ht="14.4" hidden="1" customHeight="1" x14ac:dyDescent="0.3">
      <c r="B254" s="572"/>
      <c r="C254" s="65"/>
      <c r="D254" s="118"/>
      <c r="E254" s="120"/>
      <c r="F254" s="41">
        <f t="shared" si="6"/>
        <v>0</v>
      </c>
      <c r="G254" s="151"/>
      <c r="I254" s="570"/>
      <c r="L254" s="553"/>
      <c r="M254" s="571"/>
      <c r="N254" s="573" t="s">
        <v>200</v>
      </c>
      <c r="O254" s="339"/>
      <c r="P254" s="339"/>
      <c r="Q254" s="339"/>
      <c r="R254" s="340"/>
    </row>
    <row r="255" spans="2:18" ht="14.4" hidden="1" customHeight="1" x14ac:dyDescent="0.3">
      <c r="B255" s="572"/>
      <c r="C255" s="65"/>
      <c r="D255" s="118"/>
      <c r="E255" s="120"/>
      <c r="F255" s="41">
        <f t="shared" si="6"/>
        <v>0</v>
      </c>
      <c r="G255" s="151"/>
      <c r="I255" s="570"/>
      <c r="L255" s="553"/>
      <c r="M255" s="571"/>
      <c r="N255" s="573" t="s">
        <v>200</v>
      </c>
      <c r="O255" s="339"/>
      <c r="P255" s="339"/>
      <c r="Q255" s="339"/>
      <c r="R255" s="340"/>
    </row>
    <row r="256" spans="2:18" ht="14.4" hidden="1" customHeight="1" x14ac:dyDescent="0.3">
      <c r="B256" s="572"/>
      <c r="C256" s="65"/>
      <c r="D256" s="118"/>
      <c r="E256" s="120"/>
      <c r="F256" s="41">
        <f t="shared" si="6"/>
        <v>0</v>
      </c>
      <c r="G256" s="151"/>
      <c r="I256" s="570"/>
      <c r="L256" s="553"/>
      <c r="M256" s="571"/>
      <c r="N256" s="573" t="s">
        <v>200</v>
      </c>
      <c r="O256" s="339"/>
      <c r="P256" s="339"/>
      <c r="Q256" s="339"/>
      <c r="R256" s="340"/>
    </row>
    <row r="257" spans="2:18" ht="14.4" hidden="1" customHeight="1" x14ac:dyDescent="0.3">
      <c r="B257" s="572"/>
      <c r="C257" s="65"/>
      <c r="D257" s="118"/>
      <c r="E257" s="120"/>
      <c r="F257" s="41">
        <f t="shared" si="6"/>
        <v>0</v>
      </c>
      <c r="G257" s="151"/>
      <c r="I257" s="570"/>
      <c r="L257" s="553"/>
      <c r="M257" s="571"/>
      <c r="N257" s="573" t="s">
        <v>200</v>
      </c>
      <c r="O257" s="339"/>
      <c r="P257" s="339"/>
      <c r="Q257" s="339"/>
      <c r="R257" s="340"/>
    </row>
    <row r="258" spans="2:18" ht="14.4" hidden="1" customHeight="1" x14ac:dyDescent="0.3">
      <c r="B258" s="572"/>
      <c r="C258" s="65"/>
      <c r="D258" s="118"/>
      <c r="E258" s="120"/>
      <c r="F258" s="41">
        <f t="shared" si="6"/>
        <v>0</v>
      </c>
      <c r="G258" s="151"/>
      <c r="I258" s="570"/>
      <c r="L258" s="553"/>
      <c r="M258" s="571"/>
      <c r="N258" s="573" t="s">
        <v>200</v>
      </c>
      <c r="O258" s="339"/>
      <c r="P258" s="339"/>
      <c r="Q258" s="339"/>
      <c r="R258" s="340"/>
    </row>
    <row r="259" spans="2:18" ht="14.4" hidden="1" customHeight="1" x14ac:dyDescent="0.3">
      <c r="B259" s="572"/>
      <c r="C259" s="65"/>
      <c r="D259" s="118"/>
      <c r="E259" s="120"/>
      <c r="F259" s="41">
        <f t="shared" si="6"/>
        <v>0</v>
      </c>
      <c r="G259" s="151"/>
      <c r="I259" s="570"/>
      <c r="L259" s="553"/>
      <c r="M259" s="571"/>
      <c r="N259" s="573" t="s">
        <v>200</v>
      </c>
      <c r="O259" s="339"/>
      <c r="P259" s="339"/>
      <c r="Q259" s="339"/>
      <c r="R259" s="340"/>
    </row>
    <row r="260" spans="2:18" ht="14.1" hidden="1" customHeight="1" x14ac:dyDescent="0.3">
      <c r="B260" s="572"/>
      <c r="C260" s="65"/>
      <c r="D260" s="118"/>
      <c r="E260" s="120"/>
      <c r="F260" s="41">
        <f t="shared" si="6"/>
        <v>0</v>
      </c>
      <c r="G260" s="151"/>
      <c r="I260" s="570"/>
      <c r="L260" s="553"/>
      <c r="M260" s="571"/>
      <c r="N260" s="573" t="s">
        <v>200</v>
      </c>
      <c r="O260" s="339"/>
      <c r="P260" s="339"/>
      <c r="Q260" s="339"/>
      <c r="R260" s="340"/>
    </row>
    <row r="261" spans="2:18" hidden="1" x14ac:dyDescent="0.3">
      <c r="B261" s="572"/>
      <c r="C261" s="65"/>
      <c r="D261" s="118"/>
      <c r="E261" s="120"/>
      <c r="F261" s="41">
        <f t="shared" si="6"/>
        <v>0</v>
      </c>
      <c r="G261" s="151"/>
      <c r="I261" s="570"/>
      <c r="L261" s="553"/>
      <c r="M261" s="571"/>
      <c r="N261" s="573" t="s">
        <v>200</v>
      </c>
      <c r="O261" s="339"/>
      <c r="P261" s="339"/>
      <c r="Q261" s="339"/>
      <c r="R261" s="340"/>
    </row>
    <row r="262" spans="2:18" hidden="1" x14ac:dyDescent="0.3">
      <c r="B262" s="572"/>
      <c r="C262" s="65"/>
      <c r="D262" s="118"/>
      <c r="E262" s="120"/>
      <c r="F262" s="41">
        <f t="shared" si="6"/>
        <v>0</v>
      </c>
      <c r="G262" s="151"/>
      <c r="I262" s="570"/>
      <c r="L262" s="553"/>
      <c r="M262" s="571"/>
      <c r="N262" s="573" t="s">
        <v>200</v>
      </c>
      <c r="O262" s="339"/>
      <c r="P262" s="339"/>
      <c r="Q262" s="339"/>
      <c r="R262" s="340"/>
    </row>
    <row r="263" spans="2:18" hidden="1" x14ac:dyDescent="0.3">
      <c r="B263" s="572"/>
      <c r="C263" s="65"/>
      <c r="D263" s="118"/>
      <c r="E263" s="120"/>
      <c r="F263" s="41">
        <f t="shared" si="6"/>
        <v>0</v>
      </c>
      <c r="G263" s="151"/>
      <c r="I263" s="570"/>
      <c r="L263" s="553"/>
      <c r="M263" s="571"/>
      <c r="N263" s="573" t="s">
        <v>200</v>
      </c>
      <c r="O263" s="339"/>
      <c r="P263" s="339"/>
      <c r="Q263" s="339"/>
      <c r="R263" s="340"/>
    </row>
    <row r="264" spans="2:18" hidden="1" x14ac:dyDescent="0.3">
      <c r="B264" s="572"/>
      <c r="C264" s="65"/>
      <c r="D264" s="118"/>
      <c r="E264" s="120"/>
      <c r="F264" s="41">
        <f t="shared" si="6"/>
        <v>0</v>
      </c>
      <c r="G264" s="151"/>
      <c r="I264" s="570"/>
      <c r="L264" s="553"/>
      <c r="M264" s="571"/>
      <c r="N264" s="573" t="s">
        <v>200</v>
      </c>
      <c r="O264" s="339"/>
      <c r="P264" s="339"/>
      <c r="Q264" s="339"/>
      <c r="R264" s="340"/>
    </row>
    <row r="265" spans="2:18" hidden="1" x14ac:dyDescent="0.3">
      <c r="B265" s="572"/>
      <c r="C265" s="65"/>
      <c r="D265" s="118"/>
      <c r="E265" s="120"/>
      <c r="F265" s="41">
        <f t="shared" si="6"/>
        <v>0</v>
      </c>
      <c r="G265" s="151"/>
      <c r="I265" s="570"/>
      <c r="L265" s="553"/>
      <c r="M265" s="571"/>
      <c r="N265" s="573" t="s">
        <v>200</v>
      </c>
      <c r="O265" s="339"/>
      <c r="P265" s="339"/>
      <c r="Q265" s="339"/>
      <c r="R265" s="340"/>
    </row>
    <row r="266" spans="2:18" hidden="1" x14ac:dyDescent="0.3">
      <c r="B266" s="572"/>
      <c r="C266" s="65"/>
      <c r="D266" s="118"/>
      <c r="E266" s="120"/>
      <c r="F266" s="41">
        <f t="shared" si="6"/>
        <v>0</v>
      </c>
      <c r="G266" s="151"/>
      <c r="I266" s="570"/>
      <c r="L266" s="553"/>
      <c r="M266" s="571"/>
      <c r="N266" s="573" t="s">
        <v>200</v>
      </c>
      <c r="O266" s="339"/>
      <c r="P266" s="339"/>
      <c r="Q266" s="339"/>
      <c r="R266" s="340"/>
    </row>
    <row r="267" spans="2:18" hidden="1" x14ac:dyDescent="0.3">
      <c r="B267" s="572"/>
      <c r="C267" s="65"/>
      <c r="D267" s="118"/>
      <c r="E267" s="120"/>
      <c r="F267" s="41">
        <f t="shared" si="6"/>
        <v>0</v>
      </c>
      <c r="G267" s="151"/>
      <c r="I267" s="570"/>
      <c r="L267" s="553"/>
      <c r="M267" s="571"/>
      <c r="N267" s="573" t="s">
        <v>200</v>
      </c>
      <c r="O267" s="339"/>
      <c r="P267" s="339"/>
      <c r="Q267" s="339"/>
      <c r="R267" s="340"/>
    </row>
    <row r="268" spans="2:18" hidden="1" x14ac:dyDescent="0.3">
      <c r="B268" s="572"/>
      <c r="C268" s="65"/>
      <c r="D268" s="118"/>
      <c r="E268" s="120"/>
      <c r="F268" s="41">
        <f t="shared" si="6"/>
        <v>0</v>
      </c>
      <c r="G268" s="151"/>
      <c r="I268" s="570"/>
      <c r="L268" s="553"/>
      <c r="M268" s="571"/>
      <c r="N268" s="573" t="s">
        <v>200</v>
      </c>
      <c r="O268" s="339"/>
      <c r="P268" s="339"/>
      <c r="Q268" s="339"/>
      <c r="R268" s="340"/>
    </row>
    <row r="269" spans="2:18" hidden="1" x14ac:dyDescent="0.3">
      <c r="B269" s="572"/>
      <c r="C269" s="65"/>
      <c r="D269" s="118"/>
      <c r="E269" s="120"/>
      <c r="F269" s="41">
        <f t="shared" si="6"/>
        <v>0</v>
      </c>
      <c r="G269" s="151"/>
      <c r="I269" s="570"/>
      <c r="L269" s="553"/>
      <c r="M269" s="571"/>
      <c r="N269" s="573" t="s">
        <v>200</v>
      </c>
      <c r="O269" s="339"/>
      <c r="P269" s="339"/>
      <c r="Q269" s="339"/>
      <c r="R269" s="340"/>
    </row>
    <row r="270" spans="2:18" hidden="1" x14ac:dyDescent="0.3">
      <c r="B270" s="572"/>
      <c r="C270" s="65"/>
      <c r="D270" s="118"/>
      <c r="E270" s="120"/>
      <c r="F270" s="41">
        <f t="shared" si="6"/>
        <v>0</v>
      </c>
      <c r="G270" s="151"/>
      <c r="I270" s="570"/>
      <c r="L270" s="553"/>
      <c r="M270" s="571"/>
      <c r="N270" s="573" t="s">
        <v>200</v>
      </c>
      <c r="O270" s="339"/>
      <c r="P270" s="339"/>
      <c r="Q270" s="339"/>
      <c r="R270" s="340"/>
    </row>
    <row r="271" spans="2:18" hidden="1" x14ac:dyDescent="0.3">
      <c r="B271" s="572"/>
      <c r="C271" s="65"/>
      <c r="D271" s="118"/>
      <c r="E271" s="120"/>
      <c r="F271" s="41">
        <f t="shared" si="6"/>
        <v>0</v>
      </c>
      <c r="G271" s="151"/>
      <c r="I271" s="570"/>
      <c r="L271" s="553"/>
      <c r="M271" s="571"/>
      <c r="N271" s="573" t="s">
        <v>200</v>
      </c>
      <c r="O271" s="339"/>
      <c r="P271" s="339"/>
      <c r="Q271" s="339"/>
      <c r="R271" s="340"/>
    </row>
    <row r="272" spans="2:18" hidden="1" x14ac:dyDescent="0.3">
      <c r="B272" s="572"/>
      <c r="C272" s="65"/>
      <c r="D272" s="118"/>
      <c r="E272" s="120"/>
      <c r="F272" s="41">
        <f t="shared" si="6"/>
        <v>0</v>
      </c>
      <c r="G272" s="151"/>
      <c r="I272" s="570"/>
      <c r="L272" s="553"/>
      <c r="M272" s="571"/>
      <c r="N272" s="573" t="s">
        <v>200</v>
      </c>
      <c r="O272" s="339"/>
      <c r="P272" s="339"/>
      <c r="Q272" s="339"/>
      <c r="R272" s="340"/>
    </row>
    <row r="273" spans="2:18" hidden="1" x14ac:dyDescent="0.3">
      <c r="B273" s="572"/>
      <c r="C273" s="65"/>
      <c r="D273" s="118"/>
      <c r="E273" s="120"/>
      <c r="F273" s="41">
        <f t="shared" si="6"/>
        <v>0</v>
      </c>
      <c r="G273" s="151"/>
      <c r="I273" s="570"/>
      <c r="L273" s="553"/>
      <c r="M273" s="571"/>
      <c r="N273" s="573" t="s">
        <v>200</v>
      </c>
      <c r="O273" s="339"/>
      <c r="P273" s="339"/>
      <c r="Q273" s="339"/>
      <c r="R273" s="340"/>
    </row>
    <row r="274" spans="2:18" hidden="1" x14ac:dyDescent="0.3">
      <c r="B274" s="572"/>
      <c r="C274" s="65"/>
      <c r="D274" s="118"/>
      <c r="E274" s="120"/>
      <c r="F274" s="41">
        <f t="shared" si="6"/>
        <v>0</v>
      </c>
      <c r="G274" s="151"/>
      <c r="I274" s="570"/>
      <c r="L274" s="553"/>
      <c r="M274" s="571"/>
      <c r="N274" s="573" t="s">
        <v>200</v>
      </c>
      <c r="O274" s="339"/>
      <c r="P274" s="339"/>
      <c r="Q274" s="339"/>
      <c r="R274" s="340"/>
    </row>
    <row r="275" spans="2:18" hidden="1" x14ac:dyDescent="0.3">
      <c r="B275" s="572"/>
      <c r="C275" s="65"/>
      <c r="D275" s="118"/>
      <c r="E275" s="120"/>
      <c r="F275" s="41">
        <f t="shared" si="6"/>
        <v>0</v>
      </c>
      <c r="G275" s="151"/>
      <c r="I275" s="570"/>
      <c r="L275" s="553"/>
      <c r="M275" s="571"/>
      <c r="N275" s="573" t="s">
        <v>200</v>
      </c>
      <c r="O275" s="339"/>
      <c r="P275" s="339"/>
      <c r="Q275" s="339"/>
      <c r="R275" s="340"/>
    </row>
    <row r="276" spans="2:18" hidden="1" x14ac:dyDescent="0.3">
      <c r="B276" s="572"/>
      <c r="C276" s="65"/>
      <c r="D276" s="118"/>
      <c r="E276" s="120"/>
      <c r="F276" s="41">
        <f t="shared" si="6"/>
        <v>0</v>
      </c>
      <c r="G276" s="151"/>
      <c r="I276" s="570"/>
      <c r="L276" s="553"/>
      <c r="M276" s="571"/>
      <c r="N276" s="573" t="s">
        <v>200</v>
      </c>
      <c r="O276" s="339"/>
      <c r="P276" s="339"/>
      <c r="Q276" s="339"/>
      <c r="R276" s="340"/>
    </row>
    <row r="277" spans="2:18" hidden="1" x14ac:dyDescent="0.3">
      <c r="B277" s="572"/>
      <c r="C277" s="65"/>
      <c r="D277" s="118"/>
      <c r="E277" s="120"/>
      <c r="F277" s="41">
        <f t="shared" si="6"/>
        <v>0</v>
      </c>
      <c r="G277" s="151"/>
      <c r="I277" s="570"/>
      <c r="L277" s="553"/>
      <c r="M277" s="571"/>
      <c r="N277" s="573" t="s">
        <v>200</v>
      </c>
      <c r="O277" s="339"/>
      <c r="P277" s="339"/>
      <c r="Q277" s="339"/>
      <c r="R277" s="340"/>
    </row>
    <row r="278" spans="2:18" hidden="1" x14ac:dyDescent="0.3">
      <c r="B278" s="572"/>
      <c r="C278" s="65"/>
      <c r="D278" s="118"/>
      <c r="E278" s="120"/>
      <c r="F278" s="41">
        <f t="shared" si="6"/>
        <v>0</v>
      </c>
      <c r="G278" s="151"/>
      <c r="I278" s="570"/>
      <c r="L278" s="553"/>
      <c r="M278" s="571"/>
      <c r="N278" s="573" t="s">
        <v>200</v>
      </c>
      <c r="O278" s="339"/>
      <c r="P278" s="339"/>
      <c r="Q278" s="339"/>
      <c r="R278" s="340"/>
    </row>
    <row r="279" spans="2:18" hidden="1" x14ac:dyDescent="0.3">
      <c r="B279" s="572"/>
      <c r="C279" s="65"/>
      <c r="D279" s="118"/>
      <c r="E279" s="120"/>
      <c r="F279" s="41">
        <f t="shared" si="6"/>
        <v>0</v>
      </c>
      <c r="G279" s="151"/>
      <c r="I279" s="570"/>
      <c r="L279" s="553"/>
      <c r="M279" s="571"/>
      <c r="N279" s="573" t="s">
        <v>200</v>
      </c>
      <c r="O279" s="339"/>
      <c r="P279" s="339"/>
      <c r="Q279" s="339"/>
      <c r="R279" s="340"/>
    </row>
    <row r="280" spans="2:18" hidden="1" x14ac:dyDescent="0.3">
      <c r="B280" s="572"/>
      <c r="C280" s="65"/>
      <c r="D280" s="118"/>
      <c r="E280" s="120"/>
      <c r="F280" s="41">
        <f t="shared" si="6"/>
        <v>0</v>
      </c>
      <c r="G280" s="151"/>
      <c r="I280" s="570"/>
      <c r="L280" s="553"/>
      <c r="M280" s="571"/>
      <c r="N280" s="573" t="s">
        <v>200</v>
      </c>
      <c r="O280" s="339"/>
      <c r="P280" s="339"/>
      <c r="Q280" s="339"/>
      <c r="R280" s="340"/>
    </row>
    <row r="281" spans="2:18" ht="14.4" hidden="1" customHeight="1" x14ac:dyDescent="0.3">
      <c r="B281" s="572"/>
      <c r="C281" s="65"/>
      <c r="D281" s="118"/>
      <c r="E281" s="120"/>
      <c r="F281" s="41">
        <f t="shared" ref="F281:F300" si="7">D281*E281</f>
        <v>0</v>
      </c>
      <c r="G281" s="151"/>
      <c r="I281" s="570"/>
      <c r="L281" s="553"/>
      <c r="M281" s="571"/>
      <c r="N281" s="573" t="s">
        <v>200</v>
      </c>
      <c r="O281" s="339"/>
      <c r="P281" s="339"/>
      <c r="Q281" s="339"/>
      <c r="R281" s="340"/>
    </row>
    <row r="282" spans="2:18" ht="14.4" hidden="1" customHeight="1" x14ac:dyDescent="0.3">
      <c r="B282" s="572"/>
      <c r="C282" s="65"/>
      <c r="D282" s="118"/>
      <c r="E282" s="120"/>
      <c r="F282" s="41">
        <f t="shared" si="7"/>
        <v>0</v>
      </c>
      <c r="G282" s="151"/>
      <c r="I282" s="570"/>
      <c r="L282" s="553"/>
      <c r="M282" s="571"/>
      <c r="N282" s="573" t="s">
        <v>200</v>
      </c>
      <c r="O282" s="339"/>
      <c r="P282" s="339"/>
      <c r="Q282" s="339"/>
      <c r="R282" s="340"/>
    </row>
    <row r="283" spans="2:18" ht="14.4" hidden="1" customHeight="1" x14ac:dyDescent="0.3">
      <c r="B283" s="572"/>
      <c r="C283" s="65"/>
      <c r="D283" s="118"/>
      <c r="E283" s="120"/>
      <c r="F283" s="41">
        <f t="shared" si="7"/>
        <v>0</v>
      </c>
      <c r="G283" s="151"/>
      <c r="I283" s="570"/>
      <c r="L283" s="553"/>
      <c r="M283" s="571"/>
      <c r="N283" s="573" t="s">
        <v>200</v>
      </c>
      <c r="O283" s="339"/>
      <c r="P283" s="339"/>
      <c r="Q283" s="339"/>
      <c r="R283" s="340"/>
    </row>
    <row r="284" spans="2:18" ht="14.4" hidden="1" customHeight="1" x14ac:dyDescent="0.3">
      <c r="B284" s="572"/>
      <c r="C284" s="65"/>
      <c r="D284" s="118"/>
      <c r="E284" s="120"/>
      <c r="F284" s="41">
        <f t="shared" si="7"/>
        <v>0</v>
      </c>
      <c r="G284" s="151"/>
      <c r="I284" s="570"/>
      <c r="L284" s="553"/>
      <c r="M284" s="571"/>
      <c r="N284" s="573" t="s">
        <v>200</v>
      </c>
      <c r="O284" s="339"/>
      <c r="P284" s="339"/>
      <c r="Q284" s="339"/>
      <c r="R284" s="340"/>
    </row>
    <row r="285" spans="2:18" ht="14.4" hidden="1" customHeight="1" x14ac:dyDescent="0.3">
      <c r="B285" s="572"/>
      <c r="C285" s="65"/>
      <c r="D285" s="118"/>
      <c r="E285" s="120"/>
      <c r="F285" s="41">
        <f t="shared" si="7"/>
        <v>0</v>
      </c>
      <c r="G285" s="151"/>
      <c r="I285" s="570"/>
      <c r="L285" s="553"/>
      <c r="M285" s="571"/>
      <c r="N285" s="573" t="s">
        <v>200</v>
      </c>
      <c r="O285" s="339"/>
      <c r="P285" s="339"/>
      <c r="Q285" s="339"/>
      <c r="R285" s="340"/>
    </row>
    <row r="286" spans="2:18" ht="14.4" hidden="1" customHeight="1" x14ac:dyDescent="0.3">
      <c r="B286" s="572"/>
      <c r="C286" s="65"/>
      <c r="D286" s="118"/>
      <c r="E286" s="120"/>
      <c r="F286" s="41">
        <f t="shared" si="7"/>
        <v>0</v>
      </c>
      <c r="G286" s="151"/>
      <c r="I286" s="570"/>
      <c r="L286" s="553"/>
      <c r="M286" s="571"/>
      <c r="N286" s="573" t="s">
        <v>200</v>
      </c>
      <c r="O286" s="339"/>
      <c r="P286" s="339"/>
      <c r="Q286" s="339"/>
      <c r="R286" s="340"/>
    </row>
    <row r="287" spans="2:18" ht="14.4" hidden="1" customHeight="1" x14ac:dyDescent="0.3">
      <c r="B287" s="572"/>
      <c r="C287" s="65"/>
      <c r="D287" s="118"/>
      <c r="E287" s="120"/>
      <c r="F287" s="41">
        <f t="shared" si="7"/>
        <v>0</v>
      </c>
      <c r="G287" s="151"/>
      <c r="I287" s="570"/>
      <c r="L287" s="553"/>
      <c r="M287" s="571"/>
      <c r="N287" s="573" t="s">
        <v>200</v>
      </c>
      <c r="O287" s="339"/>
      <c r="P287" s="339"/>
      <c r="Q287" s="339"/>
      <c r="R287" s="340"/>
    </row>
    <row r="288" spans="2:18" ht="14.4" hidden="1" customHeight="1" x14ac:dyDescent="0.3">
      <c r="B288" s="572"/>
      <c r="C288" s="65"/>
      <c r="D288" s="118"/>
      <c r="E288" s="120"/>
      <c r="F288" s="41">
        <f t="shared" si="7"/>
        <v>0</v>
      </c>
      <c r="G288" s="151"/>
      <c r="I288" s="570"/>
      <c r="L288" s="553"/>
      <c r="M288" s="571"/>
      <c r="N288" s="573" t="s">
        <v>200</v>
      </c>
      <c r="O288" s="339"/>
      <c r="P288" s="339"/>
      <c r="Q288" s="339"/>
      <c r="R288" s="340"/>
    </row>
    <row r="289" spans="2:18" ht="14.4" hidden="1" customHeight="1" x14ac:dyDescent="0.3">
      <c r="B289" s="572"/>
      <c r="C289" s="65"/>
      <c r="D289" s="118"/>
      <c r="E289" s="120"/>
      <c r="F289" s="41">
        <f t="shared" si="7"/>
        <v>0</v>
      </c>
      <c r="G289" s="151"/>
      <c r="I289" s="570"/>
      <c r="L289" s="553"/>
      <c r="M289" s="571"/>
      <c r="N289" s="573" t="s">
        <v>200</v>
      </c>
      <c r="O289" s="339"/>
      <c r="P289" s="339"/>
      <c r="Q289" s="339"/>
      <c r="R289" s="340"/>
    </row>
    <row r="290" spans="2:18" ht="14.1" hidden="1" customHeight="1" x14ac:dyDescent="0.3">
      <c r="B290" s="572"/>
      <c r="C290" s="65"/>
      <c r="D290" s="118"/>
      <c r="E290" s="120"/>
      <c r="F290" s="41">
        <f t="shared" si="7"/>
        <v>0</v>
      </c>
      <c r="G290" s="151"/>
      <c r="I290" s="570"/>
      <c r="L290" s="553"/>
      <c r="M290" s="571"/>
      <c r="N290" s="573" t="s">
        <v>200</v>
      </c>
      <c r="O290" s="339"/>
      <c r="P290" s="339"/>
      <c r="Q290" s="339"/>
      <c r="R290" s="340"/>
    </row>
    <row r="291" spans="2:18" hidden="1" x14ac:dyDescent="0.3">
      <c r="B291" s="572"/>
      <c r="C291" s="65"/>
      <c r="D291" s="118"/>
      <c r="E291" s="120"/>
      <c r="F291" s="41">
        <f t="shared" si="7"/>
        <v>0</v>
      </c>
      <c r="G291" s="151"/>
      <c r="I291" s="570"/>
      <c r="L291" s="553"/>
      <c r="M291" s="571"/>
      <c r="N291" s="573" t="s">
        <v>200</v>
      </c>
      <c r="O291" s="339"/>
      <c r="P291" s="339"/>
      <c r="Q291" s="339"/>
      <c r="R291" s="340"/>
    </row>
    <row r="292" spans="2:18" hidden="1" x14ac:dyDescent="0.3">
      <c r="B292" s="572"/>
      <c r="C292" s="65"/>
      <c r="D292" s="118"/>
      <c r="E292" s="120"/>
      <c r="F292" s="41">
        <f t="shared" si="7"/>
        <v>0</v>
      </c>
      <c r="G292" s="151"/>
      <c r="I292" s="570"/>
      <c r="L292" s="553"/>
      <c r="M292" s="571"/>
      <c r="N292" s="573" t="s">
        <v>200</v>
      </c>
      <c r="O292" s="339"/>
      <c r="P292" s="339"/>
      <c r="Q292" s="339"/>
      <c r="R292" s="340"/>
    </row>
    <row r="293" spans="2:18" hidden="1" x14ac:dyDescent="0.3">
      <c r="B293" s="572"/>
      <c r="C293" s="65"/>
      <c r="D293" s="118"/>
      <c r="E293" s="120"/>
      <c r="F293" s="41">
        <f t="shared" si="7"/>
        <v>0</v>
      </c>
      <c r="G293" s="151"/>
      <c r="I293" s="570"/>
      <c r="L293" s="553"/>
      <c r="M293" s="571"/>
      <c r="N293" s="573" t="s">
        <v>200</v>
      </c>
      <c r="O293" s="339"/>
      <c r="P293" s="339"/>
      <c r="Q293" s="339"/>
      <c r="R293" s="340"/>
    </row>
    <row r="294" spans="2:18" hidden="1" x14ac:dyDescent="0.3">
      <c r="B294" s="572"/>
      <c r="C294" s="65"/>
      <c r="D294" s="118"/>
      <c r="E294" s="120"/>
      <c r="F294" s="41">
        <f t="shared" si="7"/>
        <v>0</v>
      </c>
      <c r="G294" s="151"/>
      <c r="I294" s="570"/>
      <c r="L294" s="553"/>
      <c r="M294" s="571"/>
      <c r="N294" s="573" t="s">
        <v>200</v>
      </c>
      <c r="O294" s="339"/>
      <c r="P294" s="339"/>
      <c r="Q294" s="339"/>
      <c r="R294" s="340"/>
    </row>
    <row r="295" spans="2:18" hidden="1" x14ac:dyDescent="0.3">
      <c r="B295" s="572"/>
      <c r="C295" s="65"/>
      <c r="D295" s="118"/>
      <c r="E295" s="120"/>
      <c r="F295" s="41">
        <f t="shared" si="7"/>
        <v>0</v>
      </c>
      <c r="G295" s="151"/>
      <c r="I295" s="570"/>
      <c r="L295" s="553"/>
      <c r="M295" s="571"/>
      <c r="N295" s="573" t="s">
        <v>200</v>
      </c>
      <c r="O295" s="339"/>
      <c r="P295" s="339"/>
      <c r="Q295" s="339"/>
      <c r="R295" s="340"/>
    </row>
    <row r="296" spans="2:18" hidden="1" x14ac:dyDescent="0.3">
      <c r="B296" s="572"/>
      <c r="C296" s="65"/>
      <c r="D296" s="118"/>
      <c r="E296" s="120"/>
      <c r="F296" s="41">
        <f t="shared" si="7"/>
        <v>0</v>
      </c>
      <c r="G296" s="151"/>
      <c r="I296" s="570"/>
      <c r="L296" s="553"/>
      <c r="M296" s="571"/>
      <c r="N296" s="573" t="s">
        <v>200</v>
      </c>
      <c r="O296" s="339"/>
      <c r="P296" s="339"/>
      <c r="Q296" s="339"/>
      <c r="R296" s="340"/>
    </row>
    <row r="297" spans="2:18" hidden="1" x14ac:dyDescent="0.3">
      <c r="B297" s="572"/>
      <c r="C297" s="65"/>
      <c r="D297" s="118"/>
      <c r="E297" s="120"/>
      <c r="F297" s="41">
        <f t="shared" si="7"/>
        <v>0</v>
      </c>
      <c r="G297" s="151"/>
      <c r="I297" s="570"/>
      <c r="L297" s="553"/>
      <c r="M297" s="571"/>
      <c r="N297" s="573" t="s">
        <v>200</v>
      </c>
      <c r="O297" s="339"/>
      <c r="P297" s="339"/>
      <c r="Q297" s="339"/>
      <c r="R297" s="340"/>
    </row>
    <row r="298" spans="2:18" hidden="1" x14ac:dyDescent="0.3">
      <c r="B298" s="572"/>
      <c r="C298" s="65"/>
      <c r="D298" s="118"/>
      <c r="E298" s="120"/>
      <c r="F298" s="41">
        <f t="shared" si="7"/>
        <v>0</v>
      </c>
      <c r="G298" s="151"/>
      <c r="I298" s="570"/>
      <c r="L298" s="553"/>
      <c r="M298" s="571"/>
      <c r="N298" s="573" t="s">
        <v>200</v>
      </c>
      <c r="O298" s="339"/>
      <c r="P298" s="339"/>
      <c r="Q298" s="339"/>
      <c r="R298" s="340"/>
    </row>
    <row r="299" spans="2:18" hidden="1" x14ac:dyDescent="0.3">
      <c r="B299" s="572"/>
      <c r="C299" s="65"/>
      <c r="D299" s="118"/>
      <c r="E299" s="120"/>
      <c r="F299" s="41">
        <f t="shared" si="7"/>
        <v>0</v>
      </c>
      <c r="G299" s="151"/>
      <c r="I299" s="570"/>
      <c r="L299" s="553"/>
      <c r="M299" s="571"/>
      <c r="N299" s="573" t="s">
        <v>200</v>
      </c>
      <c r="O299" s="339"/>
      <c r="P299" s="339"/>
      <c r="Q299" s="339"/>
      <c r="R299" s="340"/>
    </row>
    <row r="300" spans="2:18" hidden="1" x14ac:dyDescent="0.3">
      <c r="B300" s="572"/>
      <c r="C300" s="65"/>
      <c r="D300" s="118"/>
      <c r="E300" s="120"/>
      <c r="F300" s="41">
        <f t="shared" si="7"/>
        <v>0</v>
      </c>
      <c r="G300" s="151"/>
      <c r="I300" s="570"/>
      <c r="L300" s="553"/>
      <c r="M300" s="571"/>
      <c r="N300" s="573" t="s">
        <v>200</v>
      </c>
      <c r="O300" s="339"/>
      <c r="P300" s="339"/>
      <c r="Q300" s="339"/>
      <c r="R300" s="340"/>
    </row>
    <row r="301" spans="2:18" hidden="1" x14ac:dyDescent="0.3">
      <c r="B301" s="572"/>
      <c r="C301" s="65"/>
      <c r="D301" s="118"/>
      <c r="E301" s="120"/>
      <c r="F301" s="41">
        <f t="shared" ref="F301:F307" si="8">D301*E301</f>
        <v>0</v>
      </c>
      <c r="G301" s="151"/>
      <c r="I301" s="570"/>
      <c r="L301" s="553"/>
      <c r="M301" s="571"/>
      <c r="N301" s="573" t="s">
        <v>200</v>
      </c>
      <c r="O301" s="339"/>
      <c r="P301" s="339"/>
      <c r="Q301" s="339"/>
      <c r="R301" s="340"/>
    </row>
    <row r="302" spans="2:18" hidden="1" x14ac:dyDescent="0.3">
      <c r="B302" s="572"/>
      <c r="C302" s="65"/>
      <c r="D302" s="118"/>
      <c r="E302" s="120"/>
      <c r="F302" s="41">
        <f>D302*E302</f>
        <v>0</v>
      </c>
      <c r="G302" s="151"/>
      <c r="I302" s="570"/>
      <c r="L302" s="553"/>
      <c r="M302" s="571"/>
      <c r="N302" s="573" t="s">
        <v>200</v>
      </c>
      <c r="O302" s="339"/>
      <c r="P302" s="339"/>
      <c r="Q302" s="339"/>
      <c r="R302" s="340"/>
    </row>
    <row r="303" spans="2:18" hidden="1" x14ac:dyDescent="0.3">
      <c r="B303" s="572"/>
      <c r="C303" s="65"/>
      <c r="D303" s="118"/>
      <c r="E303" s="120"/>
      <c r="F303" s="41">
        <f>D303*E303</f>
        <v>0</v>
      </c>
      <c r="G303" s="151"/>
      <c r="I303" s="570"/>
      <c r="L303" s="553"/>
      <c r="M303" s="571"/>
      <c r="N303" s="573" t="s">
        <v>200</v>
      </c>
      <c r="O303" s="339"/>
      <c r="P303" s="339"/>
      <c r="Q303" s="339"/>
      <c r="R303" s="340"/>
    </row>
    <row r="304" spans="2:18" hidden="1" x14ac:dyDescent="0.3">
      <c r="B304" s="572"/>
      <c r="C304" s="65"/>
      <c r="D304" s="118"/>
      <c r="E304" s="120"/>
      <c r="F304" s="41">
        <f t="shared" si="8"/>
        <v>0</v>
      </c>
      <c r="G304" s="151"/>
      <c r="I304" s="570"/>
      <c r="L304" s="553"/>
      <c r="M304" s="571"/>
      <c r="N304" s="573" t="s">
        <v>200</v>
      </c>
      <c r="O304" s="339"/>
      <c r="P304" s="339"/>
      <c r="Q304" s="339"/>
      <c r="R304" s="340"/>
    </row>
    <row r="305" spans="1:18" hidden="1" x14ac:dyDescent="0.3">
      <c r="B305" s="572"/>
      <c r="C305" s="65"/>
      <c r="D305" s="118"/>
      <c r="E305" s="120"/>
      <c r="F305" s="41">
        <f t="shared" si="8"/>
        <v>0</v>
      </c>
      <c r="G305" s="151"/>
      <c r="I305" s="570"/>
      <c r="L305" s="553"/>
      <c r="M305" s="571"/>
      <c r="N305" s="573" t="s">
        <v>200</v>
      </c>
      <c r="O305" s="339"/>
      <c r="P305" s="339"/>
      <c r="Q305" s="339"/>
      <c r="R305" s="340"/>
    </row>
    <row r="306" spans="1:18" hidden="1" x14ac:dyDescent="0.3">
      <c r="B306" s="572"/>
      <c r="C306" s="65"/>
      <c r="D306" s="118"/>
      <c r="E306" s="120"/>
      <c r="F306" s="41">
        <f t="shared" si="8"/>
        <v>0</v>
      </c>
      <c r="G306" s="151"/>
      <c r="I306" s="570"/>
      <c r="L306" s="553"/>
      <c r="M306" s="571"/>
      <c r="N306" s="573" t="s">
        <v>200</v>
      </c>
      <c r="O306" s="339"/>
      <c r="P306" s="339"/>
      <c r="Q306" s="339"/>
      <c r="R306" s="340"/>
    </row>
    <row r="307" spans="1:18" hidden="1" x14ac:dyDescent="0.3">
      <c r="B307" s="572"/>
      <c r="C307" s="65"/>
      <c r="D307" s="118"/>
      <c r="E307" s="120"/>
      <c r="F307" s="41">
        <f t="shared" si="8"/>
        <v>0</v>
      </c>
      <c r="G307" s="151"/>
      <c r="I307" s="570"/>
      <c r="L307" s="553"/>
      <c r="M307" s="571"/>
      <c r="N307" s="573" t="s">
        <v>200</v>
      </c>
      <c r="O307" s="339"/>
      <c r="P307" s="339"/>
      <c r="Q307" s="339"/>
      <c r="R307" s="340"/>
    </row>
    <row r="308" spans="1:18" hidden="1" x14ac:dyDescent="0.3">
      <c r="B308" s="572"/>
      <c r="C308" s="65"/>
      <c r="D308" s="118"/>
      <c r="E308" s="120"/>
      <c r="F308" s="41">
        <f>D308*E308</f>
        <v>0</v>
      </c>
      <c r="G308" s="151"/>
      <c r="I308" s="570"/>
      <c r="L308" s="553"/>
      <c r="M308" s="571"/>
      <c r="N308" s="573" t="s">
        <v>200</v>
      </c>
      <c r="O308" s="339"/>
      <c r="P308" s="339"/>
      <c r="Q308" s="339"/>
      <c r="R308" s="340"/>
    </row>
    <row r="309" spans="1:18" hidden="1" x14ac:dyDescent="0.3">
      <c r="B309" s="572"/>
      <c r="C309" s="65"/>
      <c r="D309" s="118"/>
      <c r="E309" s="120"/>
      <c r="F309" s="41">
        <f>D309*E309</f>
        <v>0</v>
      </c>
      <c r="G309" s="151"/>
      <c r="I309" s="570"/>
      <c r="L309" s="553"/>
      <c r="M309" s="571"/>
      <c r="N309" s="573" t="s">
        <v>200</v>
      </c>
      <c r="O309" s="339"/>
      <c r="P309" s="339"/>
      <c r="Q309" s="339"/>
      <c r="R309" s="340"/>
    </row>
    <row r="310" spans="1:18" hidden="1" x14ac:dyDescent="0.3">
      <c r="B310" s="572"/>
      <c r="C310" s="65"/>
      <c r="D310" s="118"/>
      <c r="E310" s="120"/>
      <c r="F310" s="41">
        <f>D310*E310</f>
        <v>0</v>
      </c>
      <c r="G310" s="151"/>
      <c r="I310" s="570"/>
      <c r="L310" s="553"/>
      <c r="M310" s="571"/>
      <c r="N310" s="573" t="s">
        <v>200</v>
      </c>
      <c r="O310" s="339"/>
      <c r="P310" s="339"/>
      <c r="Q310" s="339"/>
      <c r="R310" s="340"/>
    </row>
    <row r="311" spans="1:18" ht="14.4" hidden="1" thickBot="1" x14ac:dyDescent="0.35">
      <c r="B311" s="574"/>
      <c r="C311" s="66"/>
      <c r="D311" s="119"/>
      <c r="E311" s="121"/>
      <c r="F311" s="63">
        <f>D311*E311</f>
        <v>0</v>
      </c>
      <c r="G311" s="151"/>
      <c r="I311" s="570"/>
      <c r="L311" s="553"/>
      <c r="M311" s="571"/>
      <c r="N311" s="573" t="s">
        <v>200</v>
      </c>
      <c r="O311" s="339"/>
      <c r="P311" s="339"/>
      <c r="Q311" s="339"/>
      <c r="R311" s="340"/>
    </row>
    <row r="312" spans="1:18" ht="14.4" thickBot="1" x14ac:dyDescent="0.35">
      <c r="B312" s="539"/>
      <c r="E312" s="56" t="s">
        <v>3</v>
      </c>
      <c r="F312" s="57">
        <f>SUM(F11:F311)</f>
        <v>0</v>
      </c>
      <c r="G312" s="200"/>
      <c r="I312" s="575">
        <v>0</v>
      </c>
      <c r="J312" s="576">
        <f>F312</f>
        <v>0</v>
      </c>
      <c r="K312" s="576">
        <f>J312*M312+I312</f>
        <v>0</v>
      </c>
      <c r="L312" s="577">
        <f>J312-K312</f>
        <v>0</v>
      </c>
      <c r="M312" s="578">
        <f>K9</f>
        <v>0</v>
      </c>
      <c r="N312" s="734" t="s">
        <v>360</v>
      </c>
      <c r="O312" s="339"/>
      <c r="P312" s="339"/>
      <c r="Q312" s="339"/>
      <c r="R312" s="340"/>
    </row>
    <row r="313" spans="1:18" ht="3" customHeight="1" x14ac:dyDescent="0.3">
      <c r="B313" s="539"/>
      <c r="F313" s="579"/>
      <c r="G313" s="580"/>
      <c r="I313" s="581"/>
      <c r="L313" s="553"/>
      <c r="M313" s="571"/>
      <c r="O313" s="339"/>
      <c r="P313" s="339"/>
      <c r="Q313" s="339"/>
      <c r="R313" s="340"/>
    </row>
    <row r="314" spans="1:18" x14ac:dyDescent="0.3">
      <c r="A314" s="539" t="s">
        <v>4</v>
      </c>
      <c r="B314" s="1129" t="s">
        <v>437</v>
      </c>
      <c r="C314" s="1129"/>
      <c r="D314" s="1129"/>
      <c r="E314" s="1129"/>
      <c r="F314" s="1129"/>
      <c r="G314" s="582"/>
      <c r="I314" s="583"/>
      <c r="L314" s="553"/>
      <c r="M314" s="571"/>
      <c r="O314" s="339"/>
      <c r="P314" s="339"/>
      <c r="Q314" s="339"/>
      <c r="R314" s="340"/>
    </row>
    <row r="315" spans="1:18" ht="3" customHeight="1" x14ac:dyDescent="0.3">
      <c r="B315" s="584"/>
      <c r="F315" s="579"/>
      <c r="G315" s="580"/>
      <c r="I315" s="570"/>
      <c r="L315" s="553"/>
      <c r="M315" s="571"/>
      <c r="O315" s="339"/>
      <c r="P315" s="339"/>
      <c r="Q315" s="339"/>
      <c r="R315" s="340"/>
    </row>
    <row r="316" spans="1:18" ht="15" thickBot="1" x14ac:dyDescent="0.35">
      <c r="B316" s="560" t="s">
        <v>5</v>
      </c>
      <c r="C316" s="740" t="s">
        <v>84</v>
      </c>
      <c r="D316" s="560" t="s">
        <v>71</v>
      </c>
      <c r="E316" s="560" t="s">
        <v>6</v>
      </c>
      <c r="F316" s="585" t="s">
        <v>7</v>
      </c>
      <c r="G316" s="586"/>
      <c r="I316" s="570"/>
      <c r="L316" s="553"/>
      <c r="M316" s="571"/>
      <c r="O316" s="339"/>
      <c r="P316" s="339"/>
      <c r="Q316" s="339"/>
      <c r="R316" s="340"/>
    </row>
    <row r="317" spans="1:18" x14ac:dyDescent="0.3">
      <c r="B317" s="748" t="s">
        <v>105</v>
      </c>
      <c r="C317" s="759"/>
      <c r="D317" s="587"/>
      <c r="E317" s="588"/>
      <c r="F317" s="82">
        <f>D317*E317</f>
        <v>0</v>
      </c>
      <c r="G317" s="151"/>
      <c r="I317" s="570"/>
      <c r="L317" s="553"/>
      <c r="M317" s="571"/>
      <c r="N317" s="573" t="s">
        <v>200</v>
      </c>
      <c r="O317" s="339"/>
      <c r="P317" s="339"/>
      <c r="Q317" s="339"/>
      <c r="R317" s="340"/>
    </row>
    <row r="318" spans="1:18" hidden="1" x14ac:dyDescent="0.3">
      <c r="B318" s="749" t="s">
        <v>105</v>
      </c>
      <c r="C318" s="760"/>
      <c r="D318" s="589"/>
      <c r="E318" s="590"/>
      <c r="F318" s="41">
        <f>D318*E318</f>
        <v>0</v>
      </c>
      <c r="G318" s="151"/>
      <c r="I318" s="570"/>
      <c r="L318" s="553"/>
      <c r="M318" s="571"/>
      <c r="N318" s="573" t="s">
        <v>200</v>
      </c>
      <c r="O318" s="339"/>
      <c r="P318" s="339"/>
      <c r="Q318" s="339"/>
      <c r="R318" s="340"/>
    </row>
    <row r="319" spans="1:18" hidden="1" x14ac:dyDescent="0.3">
      <c r="B319" s="749" t="s">
        <v>105</v>
      </c>
      <c r="C319" s="760"/>
      <c r="D319" s="589"/>
      <c r="E319" s="590"/>
      <c r="F319" s="41">
        <f>D319*E319</f>
        <v>0</v>
      </c>
      <c r="G319" s="151"/>
      <c r="I319" s="570"/>
      <c r="L319" s="553"/>
      <c r="M319" s="571"/>
      <c r="N319" s="573" t="s">
        <v>200</v>
      </c>
      <c r="O319" s="339"/>
      <c r="P319" s="339"/>
      <c r="Q319" s="339"/>
      <c r="R319" s="340"/>
    </row>
    <row r="320" spans="1:18" hidden="1" x14ac:dyDescent="0.3">
      <c r="B320" s="749" t="s">
        <v>105</v>
      </c>
      <c r="C320" s="760"/>
      <c r="D320" s="65"/>
      <c r="E320" s="120"/>
      <c r="F320" s="41">
        <f>D320*E320</f>
        <v>0</v>
      </c>
      <c r="G320" s="151"/>
      <c r="I320" s="570"/>
      <c r="L320" s="553"/>
      <c r="M320" s="571"/>
      <c r="N320" s="573" t="s">
        <v>200</v>
      </c>
      <c r="O320" s="339"/>
      <c r="P320" s="339"/>
      <c r="Q320" s="339"/>
      <c r="R320" s="340"/>
    </row>
    <row r="321" spans="2:18" ht="16.2" thickBot="1" x14ac:dyDescent="0.35">
      <c r="B321" s="1130" t="s">
        <v>104</v>
      </c>
      <c r="C321" s="1131"/>
      <c r="D321" s="591"/>
      <c r="E321" s="592">
        <f>SUM(F317:F320)</f>
        <v>0</v>
      </c>
      <c r="F321" s="593"/>
      <c r="G321" s="151"/>
      <c r="I321" s="594">
        <v>0</v>
      </c>
      <c r="J321" s="595">
        <f>E321</f>
        <v>0</v>
      </c>
      <c r="K321" s="595">
        <f>J321*M321+I321</f>
        <v>0</v>
      </c>
      <c r="L321" s="596">
        <f>J321-K321</f>
        <v>0</v>
      </c>
      <c r="M321" s="597">
        <f>M417</f>
        <v>0</v>
      </c>
      <c r="N321" s="598" t="s">
        <v>314</v>
      </c>
      <c r="O321" s="339"/>
      <c r="P321" s="339"/>
      <c r="Q321" s="339"/>
      <c r="R321" s="340"/>
    </row>
    <row r="322" spans="2:18" x14ac:dyDescent="0.3">
      <c r="B322" s="1013"/>
      <c r="C322" s="355"/>
      <c r="D322" s="356"/>
      <c r="E322" s="361">
        <f>'Mit Recon Budget #1'!F98</f>
        <v>0</v>
      </c>
      <c r="F322" s="599">
        <f t="shared" ref="F322:F328" si="9">D322*E322</f>
        <v>0</v>
      </c>
      <c r="G322" s="151"/>
      <c r="I322" s="570"/>
      <c r="L322" s="553"/>
      <c r="M322" s="571"/>
      <c r="O322" s="339"/>
      <c r="P322" s="339"/>
      <c r="Q322" s="339"/>
      <c r="R322" s="340"/>
    </row>
    <row r="323" spans="2:18" x14ac:dyDescent="0.3">
      <c r="B323" s="739"/>
      <c r="C323" s="358"/>
      <c r="D323" s="359"/>
      <c r="E323" s="120">
        <f>'Mit Recon Budget #2'!F98</f>
        <v>0</v>
      </c>
      <c r="F323" s="41">
        <f t="shared" si="9"/>
        <v>0</v>
      </c>
      <c r="G323" s="151"/>
      <c r="I323" s="570"/>
      <c r="L323" s="553"/>
      <c r="M323" s="571"/>
      <c r="O323" s="339"/>
      <c r="P323" s="339"/>
      <c r="Q323" s="339"/>
      <c r="R323" s="340"/>
    </row>
    <row r="324" spans="2:18" x14ac:dyDescent="0.3">
      <c r="B324" s="739"/>
      <c r="C324" s="358"/>
      <c r="D324" s="359"/>
      <c r="E324" s="120">
        <f>'Mit Recon Budget #3'!F98</f>
        <v>0</v>
      </c>
      <c r="F324" s="41">
        <f t="shared" si="9"/>
        <v>0</v>
      </c>
      <c r="G324" s="151"/>
      <c r="I324" s="570"/>
      <c r="L324" s="553"/>
      <c r="M324" s="571"/>
      <c r="O324" s="339"/>
      <c r="P324" s="339"/>
      <c r="Q324" s="339"/>
      <c r="R324" s="340"/>
    </row>
    <row r="325" spans="2:18" hidden="1" x14ac:dyDescent="0.3">
      <c r="B325" s="739"/>
      <c r="C325" s="358"/>
      <c r="D325" s="359"/>
      <c r="E325" s="120"/>
      <c r="F325" s="41">
        <f t="shared" si="9"/>
        <v>0</v>
      </c>
      <c r="G325" s="151"/>
      <c r="I325" s="570"/>
      <c r="L325" s="553"/>
      <c r="M325" s="571"/>
      <c r="N325" s="573" t="s">
        <v>248</v>
      </c>
      <c r="O325" s="339"/>
      <c r="P325" s="339"/>
      <c r="Q325" s="339"/>
      <c r="R325" s="340"/>
    </row>
    <row r="326" spans="2:18" hidden="1" x14ac:dyDescent="0.3">
      <c r="B326" s="739"/>
      <c r="C326" s="358"/>
      <c r="D326" s="359"/>
      <c r="E326" s="120"/>
      <c r="F326" s="41">
        <f t="shared" si="9"/>
        <v>0</v>
      </c>
      <c r="G326" s="151"/>
      <c r="I326" s="570"/>
      <c r="L326" s="553"/>
      <c r="M326" s="571"/>
      <c r="N326" s="573" t="s">
        <v>200</v>
      </c>
      <c r="O326" s="339"/>
      <c r="P326" s="339"/>
      <c r="Q326" s="339"/>
      <c r="R326" s="340"/>
    </row>
    <row r="327" spans="2:18" hidden="1" x14ac:dyDescent="0.3">
      <c r="B327" s="739"/>
      <c r="C327" s="358"/>
      <c r="D327" s="359"/>
      <c r="E327" s="120"/>
      <c r="F327" s="41">
        <f t="shared" si="9"/>
        <v>0</v>
      </c>
      <c r="G327" s="151"/>
      <c r="I327" s="570"/>
      <c r="L327" s="553"/>
      <c r="M327" s="571"/>
      <c r="N327" s="573" t="s">
        <v>200</v>
      </c>
      <c r="O327" s="339"/>
      <c r="P327" s="339"/>
      <c r="Q327" s="339"/>
      <c r="R327" s="340"/>
    </row>
    <row r="328" spans="2:18" hidden="1" x14ac:dyDescent="0.3">
      <c r="B328" s="739"/>
      <c r="C328" s="358"/>
      <c r="D328" s="359"/>
      <c r="E328" s="120"/>
      <c r="F328" s="41">
        <f t="shared" si="9"/>
        <v>0</v>
      </c>
      <c r="G328" s="151"/>
      <c r="I328" s="570"/>
      <c r="L328" s="553"/>
      <c r="M328" s="571"/>
      <c r="N328" s="573" t="s">
        <v>200</v>
      </c>
      <c r="O328" s="339"/>
      <c r="P328" s="339"/>
      <c r="Q328" s="339"/>
      <c r="R328" s="340"/>
    </row>
    <row r="329" spans="2:18" hidden="1" x14ac:dyDescent="0.3">
      <c r="B329" s="739"/>
      <c r="C329" s="358"/>
      <c r="D329" s="359"/>
      <c r="E329" s="120"/>
      <c r="F329" s="41">
        <f t="shared" ref="F329:F339" si="10">D329*E329</f>
        <v>0</v>
      </c>
      <c r="G329" s="151"/>
      <c r="I329" s="570"/>
      <c r="L329" s="553"/>
      <c r="M329" s="571"/>
      <c r="N329" s="573" t="s">
        <v>200</v>
      </c>
      <c r="O329" s="339"/>
      <c r="P329" s="339"/>
      <c r="Q329" s="339"/>
      <c r="R329" s="340"/>
    </row>
    <row r="330" spans="2:18" hidden="1" x14ac:dyDescent="0.3">
      <c r="B330" s="739"/>
      <c r="C330" s="358"/>
      <c r="D330" s="359"/>
      <c r="E330" s="120"/>
      <c r="F330" s="41">
        <f t="shared" si="10"/>
        <v>0</v>
      </c>
      <c r="G330" s="151"/>
      <c r="I330" s="570"/>
      <c r="L330" s="553"/>
      <c r="M330" s="571"/>
      <c r="N330" s="573" t="s">
        <v>200</v>
      </c>
      <c r="O330" s="339"/>
      <c r="P330" s="339"/>
      <c r="Q330" s="339"/>
      <c r="R330" s="340"/>
    </row>
    <row r="331" spans="2:18" hidden="1" x14ac:dyDescent="0.3">
      <c r="B331" s="739"/>
      <c r="C331" s="358"/>
      <c r="D331" s="359"/>
      <c r="E331" s="120"/>
      <c r="F331" s="41">
        <f t="shared" si="10"/>
        <v>0</v>
      </c>
      <c r="G331" s="151"/>
      <c r="I331" s="570"/>
      <c r="L331" s="553"/>
      <c r="M331" s="571"/>
      <c r="N331" s="573" t="s">
        <v>200</v>
      </c>
      <c r="O331" s="339"/>
      <c r="P331" s="339"/>
      <c r="Q331" s="339"/>
      <c r="R331" s="340"/>
    </row>
    <row r="332" spans="2:18" hidden="1" x14ac:dyDescent="0.3">
      <c r="B332" s="739"/>
      <c r="C332" s="358"/>
      <c r="D332" s="118"/>
      <c r="E332" s="120"/>
      <c r="F332" s="41">
        <f t="shared" si="10"/>
        <v>0</v>
      </c>
      <c r="G332" s="151"/>
      <c r="I332" s="570"/>
      <c r="L332" s="553"/>
      <c r="M332" s="571"/>
      <c r="N332" s="573" t="s">
        <v>200</v>
      </c>
      <c r="O332" s="339"/>
      <c r="P332" s="339"/>
      <c r="Q332" s="339"/>
      <c r="R332" s="340"/>
    </row>
    <row r="333" spans="2:18" hidden="1" x14ac:dyDescent="0.3">
      <c r="B333" s="739"/>
      <c r="C333" s="760"/>
      <c r="D333" s="65"/>
      <c r="E333" s="120"/>
      <c r="F333" s="41">
        <f>D333*E333</f>
        <v>0</v>
      </c>
      <c r="G333" s="151"/>
      <c r="I333" s="570"/>
      <c r="L333" s="553"/>
      <c r="M333" s="571"/>
      <c r="N333" s="573" t="s">
        <v>200</v>
      </c>
      <c r="O333" s="339"/>
      <c r="P333" s="339"/>
      <c r="Q333" s="339"/>
      <c r="R333" s="340"/>
    </row>
    <row r="334" spans="2:18" hidden="1" x14ac:dyDescent="0.3">
      <c r="B334" s="739"/>
      <c r="C334" s="760"/>
      <c r="D334" s="65"/>
      <c r="E334" s="120"/>
      <c r="F334" s="41">
        <f>D334*E334</f>
        <v>0</v>
      </c>
      <c r="G334" s="151"/>
      <c r="I334" s="570"/>
      <c r="L334" s="553"/>
      <c r="M334" s="571"/>
      <c r="N334" s="573" t="s">
        <v>200</v>
      </c>
      <c r="O334" s="339"/>
      <c r="P334" s="339"/>
      <c r="Q334" s="339"/>
      <c r="R334" s="340"/>
    </row>
    <row r="335" spans="2:18" hidden="1" x14ac:dyDescent="0.3">
      <c r="B335" s="739"/>
      <c r="C335" s="760"/>
      <c r="D335" s="65"/>
      <c r="E335" s="120"/>
      <c r="F335" s="41">
        <f>D335*E335</f>
        <v>0</v>
      </c>
      <c r="G335" s="151"/>
      <c r="I335" s="570"/>
      <c r="L335" s="553"/>
      <c r="M335" s="571"/>
      <c r="N335" s="573" t="s">
        <v>200</v>
      </c>
      <c r="O335" s="339"/>
      <c r="P335" s="339"/>
      <c r="Q335" s="339"/>
      <c r="R335" s="340"/>
    </row>
    <row r="336" spans="2:18" hidden="1" x14ac:dyDescent="0.3">
      <c r="B336" s="739"/>
      <c r="C336" s="760"/>
      <c r="D336" s="65"/>
      <c r="E336" s="120"/>
      <c r="F336" s="41">
        <f>D336*E336</f>
        <v>0</v>
      </c>
      <c r="G336" s="151"/>
      <c r="I336" s="570"/>
      <c r="L336" s="553"/>
      <c r="M336" s="571"/>
      <c r="N336" s="573" t="s">
        <v>200</v>
      </c>
      <c r="O336" s="339"/>
      <c r="P336" s="339"/>
      <c r="Q336" s="339"/>
      <c r="R336" s="340"/>
    </row>
    <row r="337" spans="2:18" hidden="1" x14ac:dyDescent="0.3">
      <c r="B337" s="739"/>
      <c r="C337" s="760"/>
      <c r="D337" s="65"/>
      <c r="E337" s="120"/>
      <c r="F337" s="41">
        <f>D337*E337</f>
        <v>0</v>
      </c>
      <c r="G337" s="151"/>
      <c r="I337" s="570"/>
      <c r="L337" s="553"/>
      <c r="M337" s="571"/>
      <c r="N337" s="573" t="s">
        <v>200</v>
      </c>
      <c r="O337" s="339"/>
      <c r="P337" s="339"/>
      <c r="Q337" s="339"/>
      <c r="R337" s="340"/>
    </row>
    <row r="338" spans="2:18" hidden="1" x14ac:dyDescent="0.3">
      <c r="B338" s="739"/>
      <c r="C338" s="760"/>
      <c r="D338" s="65"/>
      <c r="E338" s="120"/>
      <c r="F338" s="41">
        <f t="shared" si="10"/>
        <v>0</v>
      </c>
      <c r="G338" s="151"/>
      <c r="I338" s="570"/>
      <c r="L338" s="553"/>
      <c r="M338" s="571"/>
      <c r="N338" s="573" t="s">
        <v>200</v>
      </c>
      <c r="O338" s="339"/>
      <c r="P338" s="339"/>
      <c r="Q338" s="339"/>
      <c r="R338" s="340"/>
    </row>
    <row r="339" spans="2:18" hidden="1" x14ac:dyDescent="0.3">
      <c r="B339" s="739"/>
      <c r="C339" s="760"/>
      <c r="D339" s="65"/>
      <c r="E339" s="120"/>
      <c r="F339" s="41">
        <f t="shared" si="10"/>
        <v>0</v>
      </c>
      <c r="G339" s="151"/>
      <c r="I339" s="570"/>
      <c r="L339" s="553"/>
      <c r="M339" s="571"/>
      <c r="N339" s="573" t="s">
        <v>200</v>
      </c>
      <c r="O339" s="339"/>
      <c r="P339" s="339"/>
      <c r="Q339" s="339"/>
      <c r="R339" s="340"/>
    </row>
    <row r="340" spans="2:18" hidden="1" x14ac:dyDescent="0.3">
      <c r="B340" s="739"/>
      <c r="C340" s="760"/>
      <c r="D340" s="65"/>
      <c r="E340" s="120"/>
      <c r="F340" s="41">
        <f t="shared" ref="F340:F360" si="11">D340*E340</f>
        <v>0</v>
      </c>
      <c r="G340" s="151"/>
      <c r="I340" s="570"/>
      <c r="L340" s="553"/>
      <c r="M340" s="571"/>
      <c r="N340" s="573" t="s">
        <v>200</v>
      </c>
      <c r="O340" s="339"/>
      <c r="P340" s="339"/>
      <c r="Q340" s="339"/>
      <c r="R340" s="340"/>
    </row>
    <row r="341" spans="2:18" hidden="1" x14ac:dyDescent="0.3">
      <c r="B341" s="739"/>
      <c r="C341" s="760"/>
      <c r="D341" s="65"/>
      <c r="E341" s="120"/>
      <c r="F341" s="41">
        <f t="shared" si="11"/>
        <v>0</v>
      </c>
      <c r="G341" s="151"/>
      <c r="I341" s="570"/>
      <c r="L341" s="553"/>
      <c r="M341" s="571"/>
      <c r="N341" s="573" t="s">
        <v>200</v>
      </c>
      <c r="O341" s="339"/>
      <c r="P341" s="339"/>
      <c r="Q341" s="339"/>
      <c r="R341" s="340"/>
    </row>
    <row r="342" spans="2:18" hidden="1" x14ac:dyDescent="0.3">
      <c r="B342" s="739"/>
      <c r="C342" s="760"/>
      <c r="D342" s="65"/>
      <c r="E342" s="120"/>
      <c r="F342" s="41">
        <f t="shared" si="11"/>
        <v>0</v>
      </c>
      <c r="G342" s="151"/>
      <c r="I342" s="570"/>
      <c r="L342" s="553"/>
      <c r="M342" s="571"/>
      <c r="N342" s="573" t="s">
        <v>200</v>
      </c>
      <c r="O342" s="339"/>
      <c r="P342" s="339"/>
      <c r="Q342" s="339"/>
      <c r="R342" s="340"/>
    </row>
    <row r="343" spans="2:18" hidden="1" x14ac:dyDescent="0.3">
      <c r="B343" s="739"/>
      <c r="C343" s="760"/>
      <c r="D343" s="65"/>
      <c r="E343" s="120"/>
      <c r="F343" s="41">
        <f t="shared" si="11"/>
        <v>0</v>
      </c>
      <c r="G343" s="151"/>
      <c r="I343" s="570"/>
      <c r="L343" s="553"/>
      <c r="M343" s="571"/>
      <c r="N343" s="573" t="s">
        <v>200</v>
      </c>
      <c r="O343" s="339"/>
      <c r="P343" s="339"/>
      <c r="Q343" s="339"/>
      <c r="R343" s="340"/>
    </row>
    <row r="344" spans="2:18" hidden="1" x14ac:dyDescent="0.3">
      <c r="B344" s="739"/>
      <c r="C344" s="760"/>
      <c r="D344" s="65"/>
      <c r="E344" s="120"/>
      <c r="F344" s="41">
        <f t="shared" si="11"/>
        <v>0</v>
      </c>
      <c r="G344" s="151"/>
      <c r="I344" s="570"/>
      <c r="L344" s="553"/>
      <c r="M344" s="571"/>
      <c r="N344" s="573" t="s">
        <v>200</v>
      </c>
      <c r="O344" s="339"/>
      <c r="P344" s="339"/>
      <c r="Q344" s="339"/>
      <c r="R344" s="340"/>
    </row>
    <row r="345" spans="2:18" hidden="1" x14ac:dyDescent="0.3">
      <c r="B345" s="739"/>
      <c r="C345" s="760"/>
      <c r="D345" s="65"/>
      <c r="E345" s="120"/>
      <c r="F345" s="41">
        <f t="shared" si="11"/>
        <v>0</v>
      </c>
      <c r="G345" s="151"/>
      <c r="I345" s="570"/>
      <c r="L345" s="553"/>
      <c r="M345" s="571"/>
      <c r="N345" s="573" t="s">
        <v>200</v>
      </c>
      <c r="O345" s="339"/>
      <c r="P345" s="339"/>
      <c r="Q345" s="339"/>
      <c r="R345" s="340"/>
    </row>
    <row r="346" spans="2:18" hidden="1" x14ac:dyDescent="0.3">
      <c r="B346" s="739"/>
      <c r="C346" s="760"/>
      <c r="D346" s="65"/>
      <c r="E346" s="120"/>
      <c r="F346" s="41">
        <f t="shared" si="11"/>
        <v>0</v>
      </c>
      <c r="G346" s="151"/>
      <c r="I346" s="570"/>
      <c r="L346" s="553"/>
      <c r="M346" s="571"/>
      <c r="N346" s="573" t="s">
        <v>200</v>
      </c>
      <c r="O346" s="339"/>
      <c r="P346" s="339"/>
      <c r="Q346" s="339"/>
      <c r="R346" s="340"/>
    </row>
    <row r="347" spans="2:18" hidden="1" x14ac:dyDescent="0.3">
      <c r="B347" s="739"/>
      <c r="C347" s="760"/>
      <c r="D347" s="65"/>
      <c r="E347" s="120"/>
      <c r="F347" s="41">
        <f t="shared" si="11"/>
        <v>0</v>
      </c>
      <c r="G347" s="151"/>
      <c r="I347" s="570"/>
      <c r="L347" s="553"/>
      <c r="M347" s="571"/>
      <c r="N347" s="573" t="s">
        <v>200</v>
      </c>
      <c r="O347" s="339"/>
      <c r="P347" s="339"/>
      <c r="Q347" s="339"/>
      <c r="R347" s="340"/>
    </row>
    <row r="348" spans="2:18" hidden="1" x14ac:dyDescent="0.3">
      <c r="B348" s="739"/>
      <c r="C348" s="760"/>
      <c r="D348" s="65"/>
      <c r="E348" s="120"/>
      <c r="F348" s="41">
        <f t="shared" si="11"/>
        <v>0</v>
      </c>
      <c r="G348" s="151"/>
      <c r="I348" s="570"/>
      <c r="L348" s="553"/>
      <c r="M348" s="571"/>
      <c r="N348" s="573" t="s">
        <v>200</v>
      </c>
      <c r="O348" s="339"/>
      <c r="P348" s="339"/>
      <c r="Q348" s="339"/>
      <c r="R348" s="340"/>
    </row>
    <row r="349" spans="2:18" hidden="1" x14ac:dyDescent="0.3">
      <c r="B349" s="739"/>
      <c r="C349" s="760"/>
      <c r="D349" s="65"/>
      <c r="E349" s="120"/>
      <c r="F349" s="41">
        <f t="shared" si="11"/>
        <v>0</v>
      </c>
      <c r="G349" s="151"/>
      <c r="I349" s="570"/>
      <c r="L349" s="553"/>
      <c r="M349" s="571"/>
      <c r="N349" s="573" t="s">
        <v>200</v>
      </c>
      <c r="O349" s="339"/>
      <c r="P349" s="339"/>
      <c r="Q349" s="339"/>
      <c r="R349" s="340"/>
    </row>
    <row r="350" spans="2:18" hidden="1" x14ac:dyDescent="0.3">
      <c r="B350" s="739"/>
      <c r="C350" s="760"/>
      <c r="D350" s="65"/>
      <c r="E350" s="120"/>
      <c r="F350" s="41">
        <f t="shared" si="11"/>
        <v>0</v>
      </c>
      <c r="G350" s="151"/>
      <c r="I350" s="570"/>
      <c r="L350" s="553"/>
      <c r="M350" s="571"/>
      <c r="N350" s="573" t="s">
        <v>200</v>
      </c>
      <c r="O350" s="339"/>
      <c r="P350" s="339"/>
      <c r="Q350" s="339"/>
      <c r="R350" s="340"/>
    </row>
    <row r="351" spans="2:18" hidden="1" x14ac:dyDescent="0.3">
      <c r="B351" s="739"/>
      <c r="C351" s="760"/>
      <c r="D351" s="65"/>
      <c r="E351" s="120"/>
      <c r="F351" s="41">
        <f t="shared" si="11"/>
        <v>0</v>
      </c>
      <c r="G351" s="151"/>
      <c r="I351" s="570"/>
      <c r="L351" s="553"/>
      <c r="M351" s="571"/>
      <c r="N351" s="573" t="s">
        <v>200</v>
      </c>
      <c r="O351" s="339"/>
      <c r="P351" s="339"/>
      <c r="Q351" s="339"/>
      <c r="R351" s="340"/>
    </row>
    <row r="352" spans="2:18" hidden="1" x14ac:dyDescent="0.3">
      <c r="B352" s="739"/>
      <c r="C352" s="760"/>
      <c r="D352" s="65"/>
      <c r="E352" s="120"/>
      <c r="F352" s="41">
        <f t="shared" si="11"/>
        <v>0</v>
      </c>
      <c r="G352" s="151"/>
      <c r="I352" s="570"/>
      <c r="L352" s="553"/>
      <c r="M352" s="571"/>
      <c r="N352" s="573" t="s">
        <v>200</v>
      </c>
      <c r="O352" s="339"/>
      <c r="P352" s="339"/>
      <c r="Q352" s="339"/>
      <c r="R352" s="340"/>
    </row>
    <row r="353" spans="2:18" hidden="1" x14ac:dyDescent="0.3">
      <c r="B353" s="739"/>
      <c r="C353" s="760"/>
      <c r="D353" s="65"/>
      <c r="E353" s="120"/>
      <c r="F353" s="41">
        <f t="shared" si="11"/>
        <v>0</v>
      </c>
      <c r="G353" s="151"/>
      <c r="I353" s="570"/>
      <c r="L353" s="553"/>
      <c r="M353" s="571"/>
      <c r="N353" s="573" t="s">
        <v>200</v>
      </c>
      <c r="O353" s="339"/>
      <c r="P353" s="339"/>
      <c r="Q353" s="339"/>
      <c r="R353" s="340"/>
    </row>
    <row r="354" spans="2:18" hidden="1" x14ac:dyDescent="0.3">
      <c r="B354" s="739"/>
      <c r="C354" s="760"/>
      <c r="D354" s="65"/>
      <c r="E354" s="120"/>
      <c r="F354" s="41">
        <f t="shared" si="11"/>
        <v>0</v>
      </c>
      <c r="G354" s="151"/>
      <c r="I354" s="570"/>
      <c r="L354" s="553"/>
      <c r="M354" s="571"/>
      <c r="N354" s="573" t="s">
        <v>200</v>
      </c>
      <c r="O354" s="339"/>
      <c r="P354" s="339"/>
      <c r="Q354" s="339"/>
      <c r="R354" s="340"/>
    </row>
    <row r="355" spans="2:18" hidden="1" x14ac:dyDescent="0.3">
      <c r="B355" s="739"/>
      <c r="C355" s="760"/>
      <c r="D355" s="65"/>
      <c r="E355" s="120"/>
      <c r="F355" s="41">
        <f t="shared" si="11"/>
        <v>0</v>
      </c>
      <c r="G355" s="151"/>
      <c r="I355" s="570"/>
      <c r="L355" s="553"/>
      <c r="M355" s="571"/>
      <c r="N355" s="573" t="s">
        <v>200</v>
      </c>
      <c r="O355" s="339"/>
      <c r="P355" s="339"/>
      <c r="Q355" s="339"/>
      <c r="R355" s="340"/>
    </row>
    <row r="356" spans="2:18" hidden="1" x14ac:dyDescent="0.3">
      <c r="B356" s="739"/>
      <c r="C356" s="760"/>
      <c r="D356" s="65"/>
      <c r="E356" s="120"/>
      <c r="F356" s="41">
        <f t="shared" si="11"/>
        <v>0</v>
      </c>
      <c r="G356" s="151"/>
      <c r="I356" s="570"/>
      <c r="L356" s="553"/>
      <c r="M356" s="571"/>
      <c r="N356" s="573" t="s">
        <v>200</v>
      </c>
      <c r="O356" s="339"/>
      <c r="P356" s="339"/>
      <c r="Q356" s="339"/>
      <c r="R356" s="340"/>
    </row>
    <row r="357" spans="2:18" hidden="1" x14ac:dyDescent="0.3">
      <c r="B357" s="739"/>
      <c r="C357" s="760"/>
      <c r="D357" s="65"/>
      <c r="E357" s="120"/>
      <c r="F357" s="41">
        <f t="shared" si="11"/>
        <v>0</v>
      </c>
      <c r="G357" s="151"/>
      <c r="I357" s="570"/>
      <c r="L357" s="553"/>
      <c r="M357" s="571"/>
      <c r="N357" s="573" t="s">
        <v>200</v>
      </c>
      <c r="O357" s="339"/>
      <c r="P357" s="339"/>
      <c r="Q357" s="339"/>
      <c r="R357" s="340"/>
    </row>
    <row r="358" spans="2:18" hidden="1" x14ac:dyDescent="0.3">
      <c r="B358" s="739"/>
      <c r="C358" s="760"/>
      <c r="D358" s="65"/>
      <c r="E358" s="120"/>
      <c r="F358" s="41">
        <f t="shared" si="11"/>
        <v>0</v>
      </c>
      <c r="G358" s="151"/>
      <c r="I358" s="570"/>
      <c r="L358" s="553"/>
      <c r="M358" s="571"/>
      <c r="N358" s="573" t="s">
        <v>200</v>
      </c>
      <c r="O358" s="339"/>
      <c r="P358" s="339"/>
      <c r="Q358" s="339"/>
      <c r="R358" s="340"/>
    </row>
    <row r="359" spans="2:18" hidden="1" x14ac:dyDescent="0.3">
      <c r="B359" s="739"/>
      <c r="C359" s="760"/>
      <c r="D359" s="65"/>
      <c r="E359" s="120"/>
      <c r="F359" s="41">
        <f t="shared" si="11"/>
        <v>0</v>
      </c>
      <c r="G359" s="151"/>
      <c r="I359" s="570"/>
      <c r="L359" s="553"/>
      <c r="M359" s="571"/>
      <c r="N359" s="573" t="s">
        <v>200</v>
      </c>
      <c r="O359" s="339"/>
      <c r="P359" s="339"/>
      <c r="Q359" s="339"/>
      <c r="R359" s="340"/>
    </row>
    <row r="360" spans="2:18" hidden="1" x14ac:dyDescent="0.3">
      <c r="B360" s="739"/>
      <c r="C360" s="760"/>
      <c r="D360" s="65"/>
      <c r="E360" s="120"/>
      <c r="F360" s="41">
        <f t="shared" si="11"/>
        <v>0</v>
      </c>
      <c r="G360" s="151"/>
      <c r="I360" s="570"/>
      <c r="L360" s="553"/>
      <c r="M360" s="571"/>
      <c r="N360" s="573" t="s">
        <v>200</v>
      </c>
      <c r="O360" s="339"/>
      <c r="P360" s="339"/>
      <c r="Q360" s="339"/>
      <c r="R360" s="340"/>
    </row>
    <row r="361" spans="2:18" hidden="1" x14ac:dyDescent="0.3">
      <c r="B361" s="739"/>
      <c r="C361" s="760"/>
      <c r="D361" s="65"/>
      <c r="E361" s="120"/>
      <c r="F361" s="41">
        <f t="shared" ref="F361:F370" si="12">D361*E361</f>
        <v>0</v>
      </c>
      <c r="G361" s="151"/>
      <c r="I361" s="570"/>
      <c r="L361" s="553"/>
      <c r="M361" s="571"/>
      <c r="N361" s="573" t="s">
        <v>200</v>
      </c>
      <c r="O361" s="339"/>
      <c r="P361" s="339"/>
      <c r="Q361" s="339"/>
      <c r="R361" s="340"/>
    </row>
    <row r="362" spans="2:18" hidden="1" x14ac:dyDescent="0.3">
      <c r="B362" s="739"/>
      <c r="C362" s="760"/>
      <c r="D362" s="65"/>
      <c r="E362" s="120"/>
      <c r="F362" s="41">
        <f t="shared" si="12"/>
        <v>0</v>
      </c>
      <c r="G362" s="151"/>
      <c r="I362" s="570"/>
      <c r="L362" s="553"/>
      <c r="M362" s="571"/>
      <c r="N362" s="573" t="s">
        <v>200</v>
      </c>
      <c r="O362" s="339"/>
      <c r="P362" s="339"/>
      <c r="Q362" s="339"/>
      <c r="R362" s="340"/>
    </row>
    <row r="363" spans="2:18" hidden="1" x14ac:dyDescent="0.3">
      <c r="B363" s="739"/>
      <c r="C363" s="760"/>
      <c r="D363" s="65"/>
      <c r="E363" s="120"/>
      <c r="F363" s="41">
        <f t="shared" si="12"/>
        <v>0</v>
      </c>
      <c r="G363" s="151"/>
      <c r="I363" s="570"/>
      <c r="L363" s="553"/>
      <c r="M363" s="571"/>
      <c r="N363" s="573" t="s">
        <v>200</v>
      </c>
      <c r="O363" s="339"/>
      <c r="P363" s="339"/>
      <c r="Q363" s="339"/>
      <c r="R363" s="340"/>
    </row>
    <row r="364" spans="2:18" hidden="1" x14ac:dyDescent="0.3">
      <c r="B364" s="739"/>
      <c r="C364" s="760"/>
      <c r="D364" s="65"/>
      <c r="E364" s="120"/>
      <c r="F364" s="41">
        <f t="shared" si="12"/>
        <v>0</v>
      </c>
      <c r="G364" s="151"/>
      <c r="I364" s="570"/>
      <c r="L364" s="553"/>
      <c r="M364" s="571"/>
      <c r="N364" s="573" t="s">
        <v>200</v>
      </c>
      <c r="O364" s="339"/>
      <c r="P364" s="339"/>
      <c r="Q364" s="339"/>
      <c r="R364" s="340"/>
    </row>
    <row r="365" spans="2:18" hidden="1" x14ac:dyDescent="0.3">
      <c r="B365" s="739"/>
      <c r="C365" s="760"/>
      <c r="D365" s="65"/>
      <c r="E365" s="120"/>
      <c r="F365" s="41">
        <f t="shared" si="12"/>
        <v>0</v>
      </c>
      <c r="G365" s="151"/>
      <c r="I365" s="570"/>
      <c r="L365" s="553"/>
      <c r="M365" s="571"/>
      <c r="N365" s="573" t="s">
        <v>200</v>
      </c>
      <c r="O365" s="339"/>
      <c r="P365" s="339"/>
      <c r="Q365" s="339"/>
      <c r="R365" s="340"/>
    </row>
    <row r="366" spans="2:18" hidden="1" x14ac:dyDescent="0.3">
      <c r="B366" s="739"/>
      <c r="C366" s="760"/>
      <c r="D366" s="65"/>
      <c r="E366" s="120"/>
      <c r="F366" s="41">
        <f t="shared" si="12"/>
        <v>0</v>
      </c>
      <c r="G366" s="151"/>
      <c r="I366" s="570"/>
      <c r="L366" s="553"/>
      <c r="M366" s="571"/>
      <c r="N366" s="573" t="s">
        <v>200</v>
      </c>
      <c r="O366" s="339"/>
      <c r="P366" s="339"/>
      <c r="Q366" s="339"/>
      <c r="R366" s="340"/>
    </row>
    <row r="367" spans="2:18" hidden="1" x14ac:dyDescent="0.3">
      <c r="B367" s="739"/>
      <c r="C367" s="760"/>
      <c r="D367" s="65"/>
      <c r="E367" s="120"/>
      <c r="F367" s="41">
        <f t="shared" si="12"/>
        <v>0</v>
      </c>
      <c r="G367" s="151"/>
      <c r="I367" s="570"/>
      <c r="L367" s="553"/>
      <c r="M367" s="571"/>
      <c r="N367" s="573" t="s">
        <v>200</v>
      </c>
      <c r="O367" s="339"/>
      <c r="P367" s="339"/>
      <c r="Q367" s="339"/>
      <c r="R367" s="340"/>
    </row>
    <row r="368" spans="2:18" hidden="1" x14ac:dyDescent="0.3">
      <c r="B368" s="739"/>
      <c r="C368" s="760"/>
      <c r="D368" s="65"/>
      <c r="E368" s="120"/>
      <c r="F368" s="41">
        <f t="shared" si="12"/>
        <v>0</v>
      </c>
      <c r="G368" s="151"/>
      <c r="I368" s="570"/>
      <c r="L368" s="553"/>
      <c r="M368" s="571"/>
      <c r="N368" s="573" t="s">
        <v>200</v>
      </c>
      <c r="O368" s="339"/>
      <c r="P368" s="339"/>
      <c r="Q368" s="339"/>
      <c r="R368" s="340"/>
    </row>
    <row r="369" spans="2:18" hidden="1" x14ac:dyDescent="0.3">
      <c r="B369" s="739"/>
      <c r="C369" s="760"/>
      <c r="D369" s="65"/>
      <c r="E369" s="120"/>
      <c r="F369" s="41">
        <f t="shared" si="12"/>
        <v>0</v>
      </c>
      <c r="G369" s="151"/>
      <c r="I369" s="570"/>
      <c r="L369" s="553"/>
      <c r="M369" s="571"/>
      <c r="N369" s="573" t="s">
        <v>200</v>
      </c>
      <c r="O369" s="339"/>
      <c r="P369" s="339"/>
      <c r="Q369" s="339"/>
      <c r="R369" s="340"/>
    </row>
    <row r="370" spans="2:18" hidden="1" x14ac:dyDescent="0.3">
      <c r="B370" s="739"/>
      <c r="C370" s="760"/>
      <c r="D370" s="65"/>
      <c r="E370" s="120"/>
      <c r="F370" s="41">
        <f t="shared" si="12"/>
        <v>0</v>
      </c>
      <c r="G370" s="151"/>
      <c r="I370" s="570"/>
      <c r="L370" s="553"/>
      <c r="M370" s="571"/>
      <c r="N370" s="573" t="s">
        <v>200</v>
      </c>
      <c r="O370" s="339"/>
      <c r="P370" s="339"/>
      <c r="Q370" s="339"/>
      <c r="R370" s="340"/>
    </row>
    <row r="371" spans="2:18" hidden="1" x14ac:dyDescent="0.3">
      <c r="B371" s="739"/>
      <c r="C371" s="760"/>
      <c r="D371" s="65"/>
      <c r="E371" s="120"/>
      <c r="F371" s="41">
        <f t="shared" ref="F371:F390" si="13">D371*E371</f>
        <v>0</v>
      </c>
      <c r="G371" s="151"/>
      <c r="I371" s="570"/>
      <c r="L371" s="553"/>
      <c r="M371" s="571"/>
      <c r="N371" s="573" t="s">
        <v>200</v>
      </c>
      <c r="O371" s="339"/>
      <c r="P371" s="339"/>
      <c r="Q371" s="339"/>
      <c r="R371" s="340"/>
    </row>
    <row r="372" spans="2:18" hidden="1" x14ac:dyDescent="0.3">
      <c r="B372" s="739"/>
      <c r="C372" s="760"/>
      <c r="D372" s="65"/>
      <c r="E372" s="120"/>
      <c r="F372" s="41">
        <f t="shared" si="13"/>
        <v>0</v>
      </c>
      <c r="G372" s="151"/>
      <c r="I372" s="570"/>
      <c r="L372" s="553"/>
      <c r="M372" s="571"/>
      <c r="N372" s="573" t="s">
        <v>200</v>
      </c>
      <c r="O372" s="339"/>
      <c r="P372" s="339"/>
      <c r="Q372" s="339"/>
      <c r="R372" s="340"/>
    </row>
    <row r="373" spans="2:18" hidden="1" x14ac:dyDescent="0.3">
      <c r="B373" s="739"/>
      <c r="C373" s="760"/>
      <c r="D373" s="65"/>
      <c r="E373" s="120"/>
      <c r="F373" s="41">
        <f t="shared" si="13"/>
        <v>0</v>
      </c>
      <c r="G373" s="151"/>
      <c r="I373" s="570"/>
      <c r="L373" s="553"/>
      <c r="M373" s="571"/>
      <c r="N373" s="573" t="s">
        <v>200</v>
      </c>
      <c r="O373" s="339"/>
      <c r="P373" s="339"/>
      <c r="Q373" s="339"/>
      <c r="R373" s="340"/>
    </row>
    <row r="374" spans="2:18" hidden="1" x14ac:dyDescent="0.3">
      <c r="B374" s="739"/>
      <c r="C374" s="760"/>
      <c r="D374" s="65"/>
      <c r="E374" s="120"/>
      <c r="F374" s="41">
        <f t="shared" si="13"/>
        <v>0</v>
      </c>
      <c r="G374" s="151"/>
      <c r="I374" s="570"/>
      <c r="L374" s="553"/>
      <c r="M374" s="571"/>
      <c r="N374" s="573" t="s">
        <v>200</v>
      </c>
      <c r="O374" s="339"/>
      <c r="P374" s="339"/>
      <c r="Q374" s="339"/>
      <c r="R374" s="340"/>
    </row>
    <row r="375" spans="2:18" hidden="1" x14ac:dyDescent="0.3">
      <c r="B375" s="739"/>
      <c r="C375" s="760"/>
      <c r="D375" s="65"/>
      <c r="E375" s="120"/>
      <c r="F375" s="41">
        <f t="shared" si="13"/>
        <v>0</v>
      </c>
      <c r="G375" s="151"/>
      <c r="I375" s="570"/>
      <c r="L375" s="553"/>
      <c r="M375" s="571"/>
      <c r="N375" s="573" t="s">
        <v>200</v>
      </c>
      <c r="O375" s="339"/>
      <c r="P375" s="339"/>
      <c r="Q375" s="339"/>
      <c r="R375" s="340"/>
    </row>
    <row r="376" spans="2:18" hidden="1" x14ac:dyDescent="0.3">
      <c r="B376" s="739"/>
      <c r="C376" s="760"/>
      <c r="D376" s="65"/>
      <c r="E376" s="120"/>
      <c r="F376" s="41">
        <f t="shared" si="13"/>
        <v>0</v>
      </c>
      <c r="G376" s="151"/>
      <c r="I376" s="570"/>
      <c r="L376" s="553"/>
      <c r="M376" s="571"/>
      <c r="N376" s="573" t="s">
        <v>200</v>
      </c>
      <c r="O376" s="339"/>
      <c r="P376" s="339"/>
      <c r="Q376" s="339"/>
      <c r="R376" s="340"/>
    </row>
    <row r="377" spans="2:18" hidden="1" x14ac:dyDescent="0.3">
      <c r="B377" s="739"/>
      <c r="C377" s="760"/>
      <c r="D377" s="65"/>
      <c r="E377" s="120"/>
      <c r="F377" s="41">
        <f t="shared" si="13"/>
        <v>0</v>
      </c>
      <c r="G377" s="151"/>
      <c r="I377" s="570"/>
      <c r="L377" s="553"/>
      <c r="M377" s="571"/>
      <c r="N377" s="573" t="s">
        <v>200</v>
      </c>
      <c r="O377" s="339"/>
      <c r="P377" s="339"/>
      <c r="Q377" s="339"/>
      <c r="R377" s="340"/>
    </row>
    <row r="378" spans="2:18" hidden="1" x14ac:dyDescent="0.3">
      <c r="B378" s="739"/>
      <c r="C378" s="760"/>
      <c r="D378" s="65"/>
      <c r="E378" s="120"/>
      <c r="F378" s="41">
        <f t="shared" si="13"/>
        <v>0</v>
      </c>
      <c r="G378" s="151"/>
      <c r="I378" s="570"/>
      <c r="L378" s="553"/>
      <c r="M378" s="571"/>
      <c r="N378" s="573" t="s">
        <v>200</v>
      </c>
      <c r="O378" s="339"/>
      <c r="P378" s="339"/>
      <c r="Q378" s="339"/>
      <c r="R378" s="340"/>
    </row>
    <row r="379" spans="2:18" hidden="1" x14ac:dyDescent="0.3">
      <c r="B379" s="739"/>
      <c r="C379" s="760"/>
      <c r="D379" s="65"/>
      <c r="E379" s="120"/>
      <c r="F379" s="41">
        <f t="shared" si="13"/>
        <v>0</v>
      </c>
      <c r="G379" s="151"/>
      <c r="I379" s="570"/>
      <c r="L379" s="553"/>
      <c r="M379" s="571"/>
      <c r="N379" s="573" t="s">
        <v>200</v>
      </c>
      <c r="O379" s="339"/>
      <c r="P379" s="339"/>
      <c r="Q379" s="339"/>
      <c r="R379" s="340"/>
    </row>
    <row r="380" spans="2:18" hidden="1" x14ac:dyDescent="0.3">
      <c r="B380" s="739"/>
      <c r="C380" s="760"/>
      <c r="D380" s="65"/>
      <c r="E380" s="120"/>
      <c r="F380" s="41">
        <f t="shared" si="13"/>
        <v>0</v>
      </c>
      <c r="G380" s="151"/>
      <c r="I380" s="570"/>
      <c r="L380" s="553"/>
      <c r="M380" s="571"/>
      <c r="N380" s="573" t="s">
        <v>200</v>
      </c>
      <c r="O380" s="339"/>
      <c r="P380" s="339"/>
      <c r="Q380" s="339"/>
      <c r="R380" s="340"/>
    </row>
    <row r="381" spans="2:18" hidden="1" x14ac:dyDescent="0.3">
      <c r="B381" s="739"/>
      <c r="C381" s="760"/>
      <c r="D381" s="65"/>
      <c r="E381" s="120"/>
      <c r="F381" s="41">
        <f t="shared" si="13"/>
        <v>0</v>
      </c>
      <c r="G381" s="151"/>
      <c r="I381" s="570"/>
      <c r="L381" s="553"/>
      <c r="M381" s="571"/>
      <c r="N381" s="573" t="s">
        <v>200</v>
      </c>
      <c r="O381" s="339"/>
      <c r="P381" s="339"/>
      <c r="Q381" s="339"/>
      <c r="R381" s="340"/>
    </row>
    <row r="382" spans="2:18" hidden="1" x14ac:dyDescent="0.3">
      <c r="B382" s="739"/>
      <c r="C382" s="760"/>
      <c r="D382" s="65"/>
      <c r="E382" s="120"/>
      <c r="F382" s="41">
        <f t="shared" si="13"/>
        <v>0</v>
      </c>
      <c r="G382" s="151"/>
      <c r="I382" s="570"/>
      <c r="L382" s="553"/>
      <c r="M382" s="571"/>
      <c r="N382" s="573" t="s">
        <v>200</v>
      </c>
      <c r="O382" s="339"/>
      <c r="P382" s="339"/>
      <c r="Q382" s="339"/>
      <c r="R382" s="340"/>
    </row>
    <row r="383" spans="2:18" hidden="1" x14ac:dyDescent="0.3">
      <c r="B383" s="739"/>
      <c r="C383" s="760"/>
      <c r="D383" s="65"/>
      <c r="E383" s="120"/>
      <c r="F383" s="41">
        <f t="shared" si="13"/>
        <v>0</v>
      </c>
      <c r="G383" s="151"/>
      <c r="I383" s="570"/>
      <c r="L383" s="553"/>
      <c r="M383" s="571"/>
      <c r="N383" s="573" t="s">
        <v>200</v>
      </c>
      <c r="O383" s="339"/>
      <c r="P383" s="339"/>
      <c r="Q383" s="339"/>
      <c r="R383" s="340"/>
    </row>
    <row r="384" spans="2:18" hidden="1" x14ac:dyDescent="0.3">
      <c r="B384" s="739"/>
      <c r="C384" s="760"/>
      <c r="D384" s="65"/>
      <c r="E384" s="120"/>
      <c r="F384" s="41">
        <f t="shared" si="13"/>
        <v>0</v>
      </c>
      <c r="G384" s="151"/>
      <c r="I384" s="570"/>
      <c r="L384" s="553"/>
      <c r="M384" s="571"/>
      <c r="N384" s="573" t="s">
        <v>200</v>
      </c>
      <c r="O384" s="339"/>
      <c r="P384" s="339"/>
      <c r="Q384" s="339"/>
      <c r="R384" s="340"/>
    </row>
    <row r="385" spans="2:18" hidden="1" x14ac:dyDescent="0.3">
      <c r="B385" s="739"/>
      <c r="C385" s="760"/>
      <c r="D385" s="65"/>
      <c r="E385" s="120"/>
      <c r="F385" s="41">
        <f t="shared" si="13"/>
        <v>0</v>
      </c>
      <c r="G385" s="151"/>
      <c r="I385" s="570"/>
      <c r="L385" s="553"/>
      <c r="M385" s="571"/>
      <c r="N385" s="573" t="s">
        <v>200</v>
      </c>
      <c r="O385" s="339"/>
      <c r="P385" s="339"/>
      <c r="Q385" s="339"/>
      <c r="R385" s="340"/>
    </row>
    <row r="386" spans="2:18" hidden="1" x14ac:dyDescent="0.3">
      <c r="B386" s="739"/>
      <c r="C386" s="760"/>
      <c r="D386" s="65"/>
      <c r="E386" s="120"/>
      <c r="F386" s="41">
        <f t="shared" si="13"/>
        <v>0</v>
      </c>
      <c r="G386" s="151"/>
      <c r="I386" s="570"/>
      <c r="L386" s="553"/>
      <c r="M386" s="571"/>
      <c r="N386" s="573" t="s">
        <v>200</v>
      </c>
      <c r="O386" s="339"/>
      <c r="P386" s="339"/>
      <c r="Q386" s="339"/>
      <c r="R386" s="340"/>
    </row>
    <row r="387" spans="2:18" hidden="1" x14ac:dyDescent="0.3">
      <c r="B387" s="739"/>
      <c r="C387" s="760"/>
      <c r="D387" s="65"/>
      <c r="E387" s="120"/>
      <c r="F387" s="41">
        <f t="shared" si="13"/>
        <v>0</v>
      </c>
      <c r="G387" s="151"/>
      <c r="I387" s="570"/>
      <c r="L387" s="553"/>
      <c r="M387" s="571"/>
      <c r="N387" s="573" t="s">
        <v>200</v>
      </c>
      <c r="O387" s="339"/>
      <c r="P387" s="339"/>
      <c r="Q387" s="339"/>
      <c r="R387" s="340"/>
    </row>
    <row r="388" spans="2:18" hidden="1" x14ac:dyDescent="0.3">
      <c r="B388" s="739"/>
      <c r="C388" s="760"/>
      <c r="D388" s="65"/>
      <c r="E388" s="120"/>
      <c r="F388" s="41">
        <f t="shared" si="13"/>
        <v>0</v>
      </c>
      <c r="G388" s="151"/>
      <c r="I388" s="570"/>
      <c r="L388" s="553"/>
      <c r="M388" s="571"/>
      <c r="N388" s="573" t="s">
        <v>200</v>
      </c>
      <c r="O388" s="339"/>
      <c r="P388" s="339"/>
      <c r="Q388" s="339"/>
      <c r="R388" s="340"/>
    </row>
    <row r="389" spans="2:18" hidden="1" x14ac:dyDescent="0.3">
      <c r="B389" s="739"/>
      <c r="C389" s="760"/>
      <c r="D389" s="65"/>
      <c r="E389" s="120"/>
      <c r="F389" s="41">
        <f t="shared" si="13"/>
        <v>0</v>
      </c>
      <c r="G389" s="151"/>
      <c r="I389" s="570"/>
      <c r="L389" s="553"/>
      <c r="M389" s="571"/>
      <c r="N389" s="573" t="s">
        <v>200</v>
      </c>
      <c r="O389" s="339"/>
      <c r="P389" s="339"/>
      <c r="Q389" s="339"/>
      <c r="R389" s="340"/>
    </row>
    <row r="390" spans="2:18" hidden="1" x14ac:dyDescent="0.3">
      <c r="B390" s="739"/>
      <c r="C390" s="760"/>
      <c r="D390" s="65"/>
      <c r="E390" s="120"/>
      <c r="F390" s="41">
        <f t="shared" si="13"/>
        <v>0</v>
      </c>
      <c r="G390" s="151"/>
      <c r="I390" s="570"/>
      <c r="L390" s="553"/>
      <c r="M390" s="571"/>
      <c r="N390" s="573" t="s">
        <v>200</v>
      </c>
      <c r="O390" s="339"/>
      <c r="P390" s="339"/>
      <c r="Q390" s="339"/>
      <c r="R390" s="340"/>
    </row>
    <row r="391" spans="2:18" hidden="1" x14ac:dyDescent="0.3">
      <c r="B391" s="739"/>
      <c r="C391" s="760"/>
      <c r="D391" s="65"/>
      <c r="E391" s="120"/>
      <c r="F391" s="41">
        <f t="shared" ref="F391:F411" si="14">D391*E391</f>
        <v>0</v>
      </c>
      <c r="G391" s="151"/>
      <c r="I391" s="570"/>
      <c r="L391" s="553"/>
      <c r="M391" s="571"/>
      <c r="N391" s="573" t="s">
        <v>200</v>
      </c>
      <c r="O391" s="339"/>
      <c r="P391" s="339"/>
      <c r="Q391" s="339"/>
      <c r="R391" s="340"/>
    </row>
    <row r="392" spans="2:18" hidden="1" x14ac:dyDescent="0.3">
      <c r="B392" s="739"/>
      <c r="C392" s="760"/>
      <c r="D392" s="65"/>
      <c r="E392" s="120"/>
      <c r="F392" s="41">
        <f t="shared" si="14"/>
        <v>0</v>
      </c>
      <c r="G392" s="151"/>
      <c r="I392" s="570"/>
      <c r="L392" s="553"/>
      <c r="M392" s="571"/>
      <c r="N392" s="573" t="s">
        <v>200</v>
      </c>
      <c r="O392" s="339"/>
      <c r="P392" s="339"/>
      <c r="Q392" s="339"/>
      <c r="R392" s="340"/>
    </row>
    <row r="393" spans="2:18" hidden="1" x14ac:dyDescent="0.3">
      <c r="B393" s="739"/>
      <c r="C393" s="760"/>
      <c r="D393" s="65"/>
      <c r="E393" s="120"/>
      <c r="F393" s="41">
        <f t="shared" si="14"/>
        <v>0</v>
      </c>
      <c r="G393" s="151"/>
      <c r="I393" s="570"/>
      <c r="L393" s="553"/>
      <c r="M393" s="571"/>
      <c r="N393" s="573" t="s">
        <v>200</v>
      </c>
      <c r="O393" s="339"/>
      <c r="P393" s="339"/>
      <c r="Q393" s="339"/>
      <c r="R393" s="340"/>
    </row>
    <row r="394" spans="2:18" hidden="1" x14ac:dyDescent="0.3">
      <c r="B394" s="739"/>
      <c r="C394" s="760"/>
      <c r="D394" s="65"/>
      <c r="E394" s="120"/>
      <c r="F394" s="41">
        <f t="shared" si="14"/>
        <v>0</v>
      </c>
      <c r="G394" s="151"/>
      <c r="I394" s="570"/>
      <c r="L394" s="553"/>
      <c r="M394" s="571"/>
      <c r="N394" s="573" t="s">
        <v>200</v>
      </c>
      <c r="O394" s="339"/>
      <c r="P394" s="339"/>
      <c r="Q394" s="339"/>
      <c r="R394" s="340"/>
    </row>
    <row r="395" spans="2:18" hidden="1" x14ac:dyDescent="0.3">
      <c r="B395" s="739"/>
      <c r="C395" s="760"/>
      <c r="D395" s="65"/>
      <c r="E395" s="120"/>
      <c r="F395" s="41">
        <f t="shared" si="14"/>
        <v>0</v>
      </c>
      <c r="G395" s="151"/>
      <c r="I395" s="570"/>
      <c r="L395" s="553"/>
      <c r="M395" s="571"/>
      <c r="N395" s="573" t="s">
        <v>200</v>
      </c>
      <c r="O395" s="339"/>
      <c r="P395" s="339"/>
      <c r="Q395" s="339"/>
      <c r="R395" s="340"/>
    </row>
    <row r="396" spans="2:18" hidden="1" x14ac:dyDescent="0.3">
      <c r="B396" s="739"/>
      <c r="C396" s="760"/>
      <c r="D396" s="65"/>
      <c r="E396" s="120"/>
      <c r="F396" s="41">
        <f t="shared" si="14"/>
        <v>0</v>
      </c>
      <c r="G396" s="151"/>
      <c r="I396" s="570"/>
      <c r="L396" s="553"/>
      <c r="M396" s="571"/>
      <c r="N396" s="573" t="s">
        <v>200</v>
      </c>
      <c r="O396" s="339"/>
      <c r="P396" s="339"/>
      <c r="Q396" s="339"/>
      <c r="R396" s="340"/>
    </row>
    <row r="397" spans="2:18" hidden="1" x14ac:dyDescent="0.3">
      <c r="B397" s="739"/>
      <c r="C397" s="760"/>
      <c r="D397" s="65"/>
      <c r="E397" s="120"/>
      <c r="F397" s="41">
        <f t="shared" si="14"/>
        <v>0</v>
      </c>
      <c r="G397" s="151"/>
      <c r="I397" s="570"/>
      <c r="L397" s="553"/>
      <c r="M397" s="571"/>
      <c r="N397" s="573" t="s">
        <v>200</v>
      </c>
      <c r="O397" s="339"/>
      <c r="P397" s="339"/>
      <c r="Q397" s="339"/>
      <c r="R397" s="340"/>
    </row>
    <row r="398" spans="2:18" hidden="1" x14ac:dyDescent="0.3">
      <c r="B398" s="739"/>
      <c r="C398" s="760"/>
      <c r="D398" s="65"/>
      <c r="E398" s="120"/>
      <c r="F398" s="41">
        <f t="shared" si="14"/>
        <v>0</v>
      </c>
      <c r="G398" s="151"/>
      <c r="I398" s="570"/>
      <c r="L398" s="553"/>
      <c r="M398" s="571"/>
      <c r="N398" s="573" t="s">
        <v>200</v>
      </c>
      <c r="O398" s="339"/>
      <c r="P398" s="339"/>
      <c r="Q398" s="339"/>
      <c r="R398" s="340"/>
    </row>
    <row r="399" spans="2:18" hidden="1" x14ac:dyDescent="0.3">
      <c r="B399" s="739"/>
      <c r="C399" s="760"/>
      <c r="D399" s="65"/>
      <c r="E399" s="120"/>
      <c r="F399" s="41">
        <f t="shared" si="14"/>
        <v>0</v>
      </c>
      <c r="G399" s="151"/>
      <c r="I399" s="570"/>
      <c r="L399" s="553"/>
      <c r="M399" s="571"/>
      <c r="N399" s="573" t="s">
        <v>200</v>
      </c>
      <c r="O399" s="339"/>
      <c r="P399" s="339"/>
      <c r="Q399" s="339"/>
      <c r="R399" s="340"/>
    </row>
    <row r="400" spans="2:18" hidden="1" x14ac:dyDescent="0.3">
      <c r="B400" s="739"/>
      <c r="C400" s="760"/>
      <c r="D400" s="65"/>
      <c r="E400" s="120"/>
      <c r="F400" s="41">
        <f t="shared" si="14"/>
        <v>0</v>
      </c>
      <c r="G400" s="151"/>
      <c r="I400" s="570"/>
      <c r="L400" s="553"/>
      <c r="M400" s="571"/>
      <c r="N400" s="573" t="s">
        <v>200</v>
      </c>
      <c r="O400" s="339"/>
      <c r="P400" s="339"/>
      <c r="Q400" s="339"/>
      <c r="R400" s="340"/>
    </row>
    <row r="401" spans="1:18" hidden="1" x14ac:dyDescent="0.3">
      <c r="B401" s="739"/>
      <c r="C401" s="760"/>
      <c r="D401" s="65"/>
      <c r="E401" s="120"/>
      <c r="F401" s="41">
        <f t="shared" si="14"/>
        <v>0</v>
      </c>
      <c r="G401" s="151"/>
      <c r="I401" s="570"/>
      <c r="L401" s="553"/>
      <c r="M401" s="571"/>
      <c r="N401" s="573" t="s">
        <v>200</v>
      </c>
      <c r="O401" s="339"/>
      <c r="P401" s="339"/>
      <c r="Q401" s="339"/>
      <c r="R401" s="340"/>
    </row>
    <row r="402" spans="1:18" hidden="1" x14ac:dyDescent="0.3">
      <c r="B402" s="739"/>
      <c r="C402" s="760"/>
      <c r="D402" s="65"/>
      <c r="E402" s="120"/>
      <c r="F402" s="41">
        <f t="shared" si="14"/>
        <v>0</v>
      </c>
      <c r="G402" s="151"/>
      <c r="I402" s="570"/>
      <c r="L402" s="553"/>
      <c r="M402" s="571"/>
      <c r="N402" s="573" t="s">
        <v>200</v>
      </c>
      <c r="O402" s="339"/>
      <c r="P402" s="339"/>
      <c r="Q402" s="339"/>
      <c r="R402" s="340"/>
    </row>
    <row r="403" spans="1:18" hidden="1" x14ac:dyDescent="0.3">
      <c r="B403" s="739"/>
      <c r="C403" s="760"/>
      <c r="D403" s="65"/>
      <c r="E403" s="120"/>
      <c r="F403" s="41">
        <f t="shared" si="14"/>
        <v>0</v>
      </c>
      <c r="G403" s="151"/>
      <c r="I403" s="570"/>
      <c r="L403" s="553"/>
      <c r="M403" s="571"/>
      <c r="N403" s="573" t="s">
        <v>200</v>
      </c>
      <c r="O403" s="339"/>
      <c r="P403" s="339"/>
      <c r="Q403" s="339"/>
      <c r="R403" s="340"/>
    </row>
    <row r="404" spans="1:18" hidden="1" x14ac:dyDescent="0.3">
      <c r="B404" s="739"/>
      <c r="C404" s="760"/>
      <c r="D404" s="65"/>
      <c r="E404" s="120"/>
      <c r="F404" s="41">
        <f t="shared" si="14"/>
        <v>0</v>
      </c>
      <c r="G404" s="151"/>
      <c r="I404" s="570"/>
      <c r="L404" s="553"/>
      <c r="M404" s="571"/>
      <c r="N404" s="573" t="s">
        <v>200</v>
      </c>
      <c r="O404" s="339"/>
      <c r="P404" s="339"/>
      <c r="Q404" s="339"/>
      <c r="R404" s="340"/>
    </row>
    <row r="405" spans="1:18" hidden="1" x14ac:dyDescent="0.3">
      <c r="B405" s="739"/>
      <c r="C405" s="760"/>
      <c r="D405" s="65"/>
      <c r="E405" s="120"/>
      <c r="F405" s="41">
        <f t="shared" si="14"/>
        <v>0</v>
      </c>
      <c r="G405" s="151"/>
      <c r="I405" s="570"/>
      <c r="L405" s="553"/>
      <c r="M405" s="571"/>
      <c r="N405" s="573" t="s">
        <v>200</v>
      </c>
      <c r="O405" s="339"/>
      <c r="P405" s="339"/>
      <c r="Q405" s="339"/>
      <c r="R405" s="340"/>
    </row>
    <row r="406" spans="1:18" hidden="1" x14ac:dyDescent="0.3">
      <c r="B406" s="739"/>
      <c r="C406" s="760"/>
      <c r="D406" s="65"/>
      <c r="E406" s="120"/>
      <c r="F406" s="41">
        <f t="shared" si="14"/>
        <v>0</v>
      </c>
      <c r="G406" s="151"/>
      <c r="I406" s="570"/>
      <c r="L406" s="553"/>
      <c r="M406" s="571"/>
      <c r="N406" s="573" t="s">
        <v>200</v>
      </c>
      <c r="O406" s="339"/>
      <c r="P406" s="339"/>
      <c r="Q406" s="339"/>
      <c r="R406" s="340"/>
    </row>
    <row r="407" spans="1:18" hidden="1" x14ac:dyDescent="0.3">
      <c r="B407" s="739"/>
      <c r="C407" s="760"/>
      <c r="D407" s="65"/>
      <c r="E407" s="120"/>
      <c r="F407" s="41">
        <f t="shared" si="14"/>
        <v>0</v>
      </c>
      <c r="G407" s="151"/>
      <c r="I407" s="570"/>
      <c r="L407" s="553"/>
      <c r="M407" s="571"/>
      <c r="N407" s="573" t="s">
        <v>200</v>
      </c>
      <c r="O407" s="339"/>
      <c r="P407" s="339"/>
      <c r="Q407" s="339"/>
      <c r="R407" s="340"/>
    </row>
    <row r="408" spans="1:18" hidden="1" x14ac:dyDescent="0.3">
      <c r="B408" s="739"/>
      <c r="C408" s="760"/>
      <c r="D408" s="65"/>
      <c r="E408" s="120"/>
      <c r="F408" s="41">
        <f t="shared" si="14"/>
        <v>0</v>
      </c>
      <c r="G408" s="151"/>
      <c r="I408" s="570"/>
      <c r="L408" s="553"/>
      <c r="M408" s="571"/>
      <c r="N408" s="573" t="s">
        <v>200</v>
      </c>
      <c r="O408" s="339"/>
      <c r="P408" s="339"/>
      <c r="Q408" s="339"/>
      <c r="R408" s="340"/>
    </row>
    <row r="409" spans="1:18" hidden="1" x14ac:dyDescent="0.3">
      <c r="B409" s="739"/>
      <c r="C409" s="760"/>
      <c r="D409" s="65"/>
      <c r="E409" s="120"/>
      <c r="F409" s="41">
        <f t="shared" si="14"/>
        <v>0</v>
      </c>
      <c r="G409" s="151"/>
      <c r="I409" s="570"/>
      <c r="L409" s="553"/>
      <c r="M409" s="571"/>
      <c r="N409" s="573" t="s">
        <v>200</v>
      </c>
      <c r="O409" s="339"/>
      <c r="P409" s="339"/>
      <c r="Q409" s="339"/>
      <c r="R409" s="340"/>
    </row>
    <row r="410" spans="1:18" hidden="1" x14ac:dyDescent="0.3">
      <c r="B410" s="739"/>
      <c r="C410" s="760"/>
      <c r="D410" s="65"/>
      <c r="E410" s="120"/>
      <c r="F410" s="41">
        <f t="shared" si="14"/>
        <v>0</v>
      </c>
      <c r="G410" s="151"/>
      <c r="I410" s="570"/>
      <c r="L410" s="553"/>
      <c r="M410" s="571"/>
      <c r="N410" s="573" t="s">
        <v>200</v>
      </c>
      <c r="O410" s="339"/>
      <c r="P410" s="339"/>
      <c r="Q410" s="339"/>
      <c r="R410" s="340"/>
    </row>
    <row r="411" spans="1:18" hidden="1" x14ac:dyDescent="0.3">
      <c r="B411" s="739"/>
      <c r="C411" s="760"/>
      <c r="D411" s="65"/>
      <c r="E411" s="120"/>
      <c r="F411" s="41">
        <f t="shared" si="14"/>
        <v>0</v>
      </c>
      <c r="G411" s="151"/>
      <c r="I411" s="570"/>
      <c r="L411" s="553"/>
      <c r="M411" s="571"/>
      <c r="N411" s="573" t="s">
        <v>200</v>
      </c>
      <c r="O411" s="339"/>
      <c r="P411" s="339"/>
      <c r="Q411" s="339"/>
      <c r="R411" s="340"/>
    </row>
    <row r="412" spans="1:18" ht="14.4" thickBot="1" x14ac:dyDescent="0.35">
      <c r="B412" s="1130" t="s">
        <v>103</v>
      </c>
      <c r="C412" s="1131"/>
      <c r="D412" s="591"/>
      <c r="E412" s="592">
        <f>SUM(F322:F411)</f>
        <v>0</v>
      </c>
      <c r="F412" s="593"/>
      <c r="G412" s="151"/>
      <c r="I412" s="600">
        <v>0</v>
      </c>
      <c r="J412" s="601">
        <f>E412</f>
        <v>0</v>
      </c>
      <c r="K412" s="601">
        <f>J412*M412+I412</f>
        <v>0</v>
      </c>
      <c r="L412" s="602">
        <f>J412-K412</f>
        <v>0</v>
      </c>
      <c r="M412" s="603">
        <f>M312</f>
        <v>0</v>
      </c>
      <c r="O412" s="339"/>
      <c r="P412" s="339"/>
      <c r="Q412" s="339"/>
      <c r="R412" s="340"/>
    </row>
    <row r="413" spans="1:18" ht="14.4" thickBot="1" x14ac:dyDescent="0.35">
      <c r="B413" s="539"/>
      <c r="E413" s="56" t="s">
        <v>3</v>
      </c>
      <c r="F413" s="604">
        <f>SUM(F317:F411)</f>
        <v>0</v>
      </c>
      <c r="G413" s="200"/>
      <c r="I413" s="605">
        <f>I321+I412</f>
        <v>0</v>
      </c>
      <c r="J413" s="576">
        <f>F413</f>
        <v>0</v>
      </c>
      <c r="K413" s="576">
        <f>K321+K412+I413</f>
        <v>0</v>
      </c>
      <c r="L413" s="577">
        <f>J413-K413</f>
        <v>0</v>
      </c>
      <c r="M413" s="606"/>
      <c r="O413" s="339"/>
      <c r="P413" s="339"/>
      <c r="Q413" s="339"/>
      <c r="R413" s="340"/>
    </row>
    <row r="414" spans="1:18" ht="3" customHeight="1" x14ac:dyDescent="0.3">
      <c r="B414" s="539"/>
      <c r="F414" s="579"/>
      <c r="G414" s="580"/>
      <c r="I414" s="570"/>
      <c r="L414" s="553"/>
      <c r="M414" s="571"/>
      <c r="O414" s="339"/>
      <c r="P414" s="339"/>
      <c r="Q414" s="339"/>
      <c r="R414" s="340"/>
    </row>
    <row r="415" spans="1:18" ht="14.4" x14ac:dyDescent="0.3">
      <c r="A415" s="539" t="s">
        <v>8</v>
      </c>
      <c r="B415" s="1140" t="s">
        <v>33</v>
      </c>
      <c r="C415" s="1141"/>
      <c r="D415" s="1141"/>
      <c r="E415" s="1141"/>
      <c r="F415" s="1141"/>
      <c r="G415" s="580"/>
      <c r="I415" s="570"/>
      <c r="L415" s="553"/>
      <c r="M415" s="571"/>
      <c r="O415" s="339"/>
      <c r="P415" s="339"/>
      <c r="Q415" s="339"/>
      <c r="R415" s="340"/>
    </row>
    <row r="416" spans="1:18" ht="3" customHeight="1" thickBot="1" x14ac:dyDescent="0.35">
      <c r="B416" s="542"/>
      <c r="F416" s="579"/>
      <c r="G416" s="580"/>
      <c r="I416" s="570"/>
      <c r="L416" s="553"/>
      <c r="M416" s="571"/>
      <c r="O416" s="339"/>
      <c r="P416" s="339"/>
      <c r="Q416" s="339"/>
      <c r="R416" s="340"/>
    </row>
    <row r="417" spans="2:18" ht="17.399999999999999" customHeight="1" thickBot="1" x14ac:dyDescent="0.35">
      <c r="B417" s="560" t="s">
        <v>5</v>
      </c>
      <c r="D417" s="560" t="s">
        <v>71</v>
      </c>
      <c r="E417" s="560" t="s">
        <v>6</v>
      </c>
      <c r="F417" s="585" t="s">
        <v>7</v>
      </c>
      <c r="G417" s="586"/>
      <c r="I417" s="570"/>
      <c r="K417" s="607"/>
      <c r="L417" s="553"/>
      <c r="M417" s="731">
        <f>K9</f>
        <v>0</v>
      </c>
      <c r="N417" s="733" t="s">
        <v>354</v>
      </c>
      <c r="O417" s="612"/>
      <c r="P417" s="339"/>
      <c r="Q417" s="339"/>
      <c r="R417" s="340"/>
    </row>
    <row r="418" spans="2:18" ht="15" customHeight="1" x14ac:dyDescent="0.3">
      <c r="B418" s="1138" t="s">
        <v>69</v>
      </c>
      <c r="C418" s="1139"/>
      <c r="D418" s="275"/>
      <c r="E418" s="276"/>
      <c r="F418" s="277">
        <f t="shared" ref="F418:F424" si="15">SUM(D418*E418)</f>
        <v>0</v>
      </c>
      <c r="G418" s="278"/>
      <c r="I418" s="280">
        <v>0</v>
      </c>
      <c r="J418" s="281">
        <f>F418</f>
        <v>0</v>
      </c>
      <c r="K418" s="281">
        <f>J418*M417+I418</f>
        <v>0</v>
      </c>
      <c r="L418" s="348">
        <f>J418-K418</f>
        <v>0</v>
      </c>
      <c r="M418" s="730"/>
      <c r="N418" s="732" t="s">
        <v>353</v>
      </c>
      <c r="O418" s="339"/>
      <c r="P418" s="339"/>
      <c r="Q418" s="339"/>
      <c r="R418" s="340"/>
    </row>
    <row r="419" spans="2:18" x14ac:dyDescent="0.3">
      <c r="B419" s="1136" t="s">
        <v>41</v>
      </c>
      <c r="C419" s="1137"/>
      <c r="D419" s="65"/>
      <c r="E419" s="120"/>
      <c r="F419" s="41">
        <f t="shared" si="15"/>
        <v>0</v>
      </c>
      <c r="G419" s="278"/>
      <c r="I419" s="609"/>
      <c r="J419" s="610"/>
      <c r="K419" s="610"/>
      <c r="L419" s="611"/>
      <c r="M419" s="571"/>
      <c r="O419" s="339"/>
      <c r="P419" s="339"/>
      <c r="Q419" s="339"/>
      <c r="R419" s="340"/>
    </row>
    <row r="420" spans="2:18" x14ac:dyDescent="0.3">
      <c r="B420" s="1136" t="s">
        <v>105</v>
      </c>
      <c r="C420" s="1137"/>
      <c r="D420" s="65"/>
      <c r="E420" s="120"/>
      <c r="F420" s="41">
        <f>SUM(D420*E420)</f>
        <v>0</v>
      </c>
      <c r="G420" s="278"/>
      <c r="I420" s="570"/>
      <c r="L420" s="553"/>
      <c r="M420" s="571"/>
      <c r="N420" s="573"/>
      <c r="O420" s="339"/>
      <c r="P420" s="339"/>
      <c r="Q420" s="339"/>
      <c r="R420" s="340"/>
    </row>
    <row r="421" spans="2:18" hidden="1" x14ac:dyDescent="0.3">
      <c r="B421" s="1136" t="s">
        <v>105</v>
      </c>
      <c r="C421" s="1137"/>
      <c r="D421" s="65"/>
      <c r="E421" s="120"/>
      <c r="F421" s="41">
        <f t="shared" si="15"/>
        <v>0</v>
      </c>
      <c r="G421" s="278"/>
      <c r="I421" s="570"/>
      <c r="L421" s="553"/>
      <c r="M421" s="571"/>
      <c r="N421" s="573"/>
      <c r="O421" s="339"/>
      <c r="P421" s="339"/>
      <c r="Q421" s="339"/>
      <c r="R421" s="340"/>
    </row>
    <row r="422" spans="2:18" hidden="1" x14ac:dyDescent="0.3">
      <c r="B422" s="1136" t="s">
        <v>105</v>
      </c>
      <c r="C422" s="1137"/>
      <c r="D422" s="65"/>
      <c r="E422" s="120"/>
      <c r="F422" s="41">
        <f t="shared" si="15"/>
        <v>0</v>
      </c>
      <c r="G422" s="278"/>
      <c r="I422" s="570"/>
      <c r="L422" s="553"/>
      <c r="M422" s="571"/>
      <c r="N422" s="573"/>
      <c r="O422" s="339"/>
      <c r="P422" s="339"/>
      <c r="Q422" s="339"/>
      <c r="R422" s="340"/>
    </row>
    <row r="423" spans="2:18" hidden="1" x14ac:dyDescent="0.3">
      <c r="B423" s="1136" t="s">
        <v>105</v>
      </c>
      <c r="C423" s="1137"/>
      <c r="D423" s="65"/>
      <c r="E423" s="120"/>
      <c r="F423" s="41">
        <f t="shared" si="15"/>
        <v>0</v>
      </c>
      <c r="G423" s="278"/>
      <c r="I423" s="570"/>
      <c r="L423" s="553"/>
      <c r="M423" s="571"/>
      <c r="N423" s="573"/>
      <c r="O423" s="612"/>
      <c r="P423" s="339"/>
      <c r="Q423" s="339"/>
      <c r="R423" s="340"/>
    </row>
    <row r="424" spans="2:18" hidden="1" x14ac:dyDescent="0.3">
      <c r="B424" s="1136" t="s">
        <v>105</v>
      </c>
      <c r="C424" s="1137"/>
      <c r="D424" s="65"/>
      <c r="E424" s="120"/>
      <c r="F424" s="41">
        <f t="shared" si="15"/>
        <v>0</v>
      </c>
      <c r="G424" s="278"/>
      <c r="I424" s="613">
        <v>0</v>
      </c>
      <c r="J424" s="614">
        <f>SUM(F419:F424)</f>
        <v>0</v>
      </c>
      <c r="K424" s="615">
        <f>J424*M417+I424</f>
        <v>0</v>
      </c>
      <c r="L424" s="616">
        <f>J424-K424</f>
        <v>0</v>
      </c>
      <c r="M424" s="617"/>
      <c r="N424" s="618" t="s">
        <v>201</v>
      </c>
      <c r="O424" s="339"/>
      <c r="P424" s="339"/>
      <c r="Q424" s="339"/>
      <c r="R424" s="340"/>
    </row>
    <row r="425" spans="2:18" x14ac:dyDescent="0.3">
      <c r="B425" s="1147" t="s">
        <v>104</v>
      </c>
      <c r="C425" s="1148"/>
      <c r="D425" s="619"/>
      <c r="E425" s="620">
        <f>SUM(F418:F424)</f>
        <v>0</v>
      </c>
      <c r="F425" s="621"/>
      <c r="G425" s="278"/>
      <c r="I425" s="622">
        <f>I418+I424</f>
        <v>0</v>
      </c>
      <c r="J425" s="623">
        <f>E425</f>
        <v>0</v>
      </c>
      <c r="K425" s="623">
        <f>K418+K424+I425</f>
        <v>0</v>
      </c>
      <c r="L425" s="624">
        <f>J425-K425</f>
        <v>0</v>
      </c>
      <c r="M425" s="625">
        <f>M417</f>
        <v>0</v>
      </c>
      <c r="N425" s="626" t="s">
        <v>357</v>
      </c>
      <c r="O425" s="339"/>
      <c r="P425" s="339"/>
      <c r="Q425" s="339"/>
      <c r="R425" s="340"/>
    </row>
    <row r="426" spans="2:18" ht="15.6" x14ac:dyDescent="0.3">
      <c r="B426" s="1149" t="s">
        <v>145</v>
      </c>
      <c r="C426" s="1150"/>
      <c r="D426" s="65"/>
      <c r="E426" s="120"/>
      <c r="F426" s="274">
        <f t="shared" ref="F426:F436" si="16">SUM(D426*E426)</f>
        <v>0</v>
      </c>
      <c r="G426" s="151"/>
      <c r="I426" s="280">
        <v>0</v>
      </c>
      <c r="J426" s="281">
        <f>F426</f>
        <v>0</v>
      </c>
      <c r="K426" s="281">
        <f>J426*M459+I426</f>
        <v>0</v>
      </c>
      <c r="L426" s="348">
        <f>J426-K426</f>
        <v>0</v>
      </c>
      <c r="M426" s="533"/>
      <c r="N426" s="608" t="s">
        <v>355</v>
      </c>
      <c r="O426" s="339"/>
      <c r="P426" s="339"/>
      <c r="Q426" s="339"/>
      <c r="R426" s="340"/>
    </row>
    <row r="427" spans="2:18" s="55" customFormat="1" x14ac:dyDescent="0.3">
      <c r="B427" s="1124"/>
      <c r="C427" s="1125"/>
      <c r="D427" s="65"/>
      <c r="E427" s="361">
        <f>'Mit Recon Budget #1'!F125</f>
        <v>0</v>
      </c>
      <c r="F427" s="41">
        <f t="shared" si="16"/>
        <v>0</v>
      </c>
      <c r="G427" s="151"/>
      <c r="H427" s="279"/>
      <c r="I427" s="570"/>
      <c r="J427" s="366"/>
      <c r="K427" s="366"/>
      <c r="L427" s="553"/>
      <c r="M427" s="571"/>
      <c r="N427" s="548"/>
      <c r="O427" s="339"/>
      <c r="P427" s="339"/>
      <c r="Q427" s="339"/>
      <c r="R427" s="627"/>
    </row>
    <row r="428" spans="2:18" x14ac:dyDescent="0.3">
      <c r="B428" s="1124"/>
      <c r="C428" s="1125"/>
      <c r="D428" s="65"/>
      <c r="E428" s="361">
        <f>'Mit Recon Budget #2'!F125</f>
        <v>0</v>
      </c>
      <c r="F428" s="41">
        <f t="shared" si="16"/>
        <v>0</v>
      </c>
      <c r="G428" s="151"/>
      <c r="I428" s="570"/>
      <c r="J428" s="628"/>
      <c r="K428" s="628"/>
      <c r="L428" s="629"/>
      <c r="M428" s="571"/>
      <c r="O428" s="339"/>
      <c r="P428" s="339"/>
      <c r="Q428" s="339"/>
      <c r="R428" s="340"/>
    </row>
    <row r="429" spans="2:18" x14ac:dyDescent="0.3">
      <c r="B429" s="1124"/>
      <c r="C429" s="1125"/>
      <c r="D429" s="65"/>
      <c r="E429" s="361">
        <f>'Mit Recon Budget #3'!F125</f>
        <v>0</v>
      </c>
      <c r="F429" s="41">
        <f t="shared" si="16"/>
        <v>0</v>
      </c>
      <c r="G429" s="151"/>
      <c r="I429" s="570"/>
      <c r="J429" s="628"/>
      <c r="K429" s="628"/>
      <c r="L429" s="629"/>
      <c r="M429" s="571"/>
      <c r="O429" s="339"/>
      <c r="P429" s="339"/>
      <c r="Q429" s="339"/>
      <c r="R429" s="340"/>
    </row>
    <row r="430" spans="2:18" hidden="1" x14ac:dyDescent="0.3">
      <c r="B430" s="1124"/>
      <c r="C430" s="1125"/>
      <c r="D430" s="65"/>
      <c r="E430" s="120"/>
      <c r="F430" s="41">
        <f t="shared" si="16"/>
        <v>0</v>
      </c>
      <c r="G430" s="151"/>
      <c r="I430" s="570"/>
      <c r="J430" s="628"/>
      <c r="K430" s="628"/>
      <c r="L430" s="629"/>
      <c r="M430" s="571"/>
      <c r="N430" s="573" t="s">
        <v>247</v>
      </c>
      <c r="O430" s="339"/>
      <c r="P430" s="339"/>
      <c r="Q430" s="339"/>
      <c r="R430" s="340"/>
    </row>
    <row r="431" spans="2:18" hidden="1" x14ac:dyDescent="0.3">
      <c r="B431" s="1124"/>
      <c r="C431" s="1125"/>
      <c r="D431" s="65"/>
      <c r="E431" s="120"/>
      <c r="F431" s="41">
        <f>SUM(D431*E431)</f>
        <v>0</v>
      </c>
      <c r="G431" s="151"/>
      <c r="I431" s="570"/>
      <c r="J431" s="628"/>
      <c r="K431" s="628"/>
      <c r="L431" s="629"/>
      <c r="M431" s="571"/>
      <c r="N431" s="573" t="s">
        <v>200</v>
      </c>
      <c r="O431" s="339"/>
      <c r="P431" s="339"/>
      <c r="Q431" s="339"/>
      <c r="R431" s="340"/>
    </row>
    <row r="432" spans="2:18" s="55" customFormat="1" hidden="1" x14ac:dyDescent="0.3">
      <c r="B432" s="1124"/>
      <c r="C432" s="1125"/>
      <c r="D432" s="65"/>
      <c r="E432" s="120"/>
      <c r="F432" s="41">
        <f>SUM(D432*E432)</f>
        <v>0</v>
      </c>
      <c r="G432" s="151"/>
      <c r="H432" s="279"/>
      <c r="I432" s="570"/>
      <c r="J432" s="366"/>
      <c r="K432" s="366"/>
      <c r="L432" s="553"/>
      <c r="M432" s="571"/>
      <c r="N432" s="573" t="s">
        <v>200</v>
      </c>
      <c r="O432" s="339"/>
      <c r="P432" s="339"/>
      <c r="Q432" s="339"/>
      <c r="R432" s="627"/>
    </row>
    <row r="433" spans="2:18" hidden="1" x14ac:dyDescent="0.3">
      <c r="B433" s="1124"/>
      <c r="C433" s="1125"/>
      <c r="D433" s="65"/>
      <c r="E433" s="120"/>
      <c r="F433" s="41">
        <f>SUM(D433*E433)</f>
        <v>0</v>
      </c>
      <c r="G433" s="151"/>
      <c r="I433" s="570"/>
      <c r="J433" s="628"/>
      <c r="K433" s="628"/>
      <c r="L433" s="629"/>
      <c r="M433" s="571"/>
      <c r="N433" s="573" t="s">
        <v>200</v>
      </c>
      <c r="O433" s="339"/>
      <c r="P433" s="339"/>
      <c r="Q433" s="339"/>
      <c r="R433" s="340"/>
    </row>
    <row r="434" spans="2:18" hidden="1" x14ac:dyDescent="0.3">
      <c r="B434" s="1124"/>
      <c r="C434" s="1125"/>
      <c r="D434" s="65"/>
      <c r="E434" s="120"/>
      <c r="F434" s="41">
        <f>SUM(D434*E434)</f>
        <v>0</v>
      </c>
      <c r="G434" s="151"/>
      <c r="I434" s="570"/>
      <c r="J434" s="628"/>
      <c r="K434" s="628"/>
      <c r="L434" s="629"/>
      <c r="M434" s="571"/>
      <c r="N434" s="573" t="s">
        <v>200</v>
      </c>
      <c r="O434" s="339"/>
      <c r="P434" s="339"/>
      <c r="Q434" s="339"/>
      <c r="R434" s="340"/>
    </row>
    <row r="435" spans="2:18" hidden="1" x14ac:dyDescent="0.3">
      <c r="B435" s="1124"/>
      <c r="C435" s="1125"/>
      <c r="D435" s="65"/>
      <c r="E435" s="120"/>
      <c r="F435" s="41">
        <f>SUM(D435*E435)</f>
        <v>0</v>
      </c>
      <c r="G435" s="151"/>
      <c r="I435" s="570"/>
      <c r="J435" s="628"/>
      <c r="K435" s="628"/>
      <c r="L435" s="629"/>
      <c r="M435" s="571"/>
      <c r="N435" s="573" t="s">
        <v>200</v>
      </c>
      <c r="O435" s="339"/>
      <c r="P435" s="339"/>
      <c r="Q435" s="339"/>
      <c r="R435" s="340"/>
    </row>
    <row r="436" spans="2:18" hidden="1" x14ac:dyDescent="0.3">
      <c r="B436" s="1124"/>
      <c r="C436" s="1125"/>
      <c r="D436" s="65"/>
      <c r="E436" s="120"/>
      <c r="F436" s="41">
        <f t="shared" si="16"/>
        <v>0</v>
      </c>
      <c r="G436" s="151"/>
      <c r="I436" s="570"/>
      <c r="J436" s="628"/>
      <c r="K436" s="628"/>
      <c r="L436" s="629"/>
      <c r="M436" s="571"/>
      <c r="N436" s="573" t="s">
        <v>200</v>
      </c>
      <c r="O436" s="339"/>
      <c r="P436" s="339"/>
      <c r="Q436" s="339"/>
      <c r="R436" s="340"/>
    </row>
    <row r="437" spans="2:18" s="55" customFormat="1" hidden="1" x14ac:dyDescent="0.3">
      <c r="B437" s="1124"/>
      <c r="C437" s="1125"/>
      <c r="D437" s="65"/>
      <c r="E437" s="120"/>
      <c r="F437" s="41">
        <f t="shared" ref="F437:F458" si="17">SUM(D437*E437)</f>
        <v>0</v>
      </c>
      <c r="G437" s="151"/>
      <c r="H437" s="279"/>
      <c r="I437" s="570"/>
      <c r="J437" s="366"/>
      <c r="K437" s="366"/>
      <c r="L437" s="553"/>
      <c r="M437" s="571"/>
      <c r="N437" s="573" t="s">
        <v>200</v>
      </c>
      <c r="O437" s="339"/>
      <c r="P437" s="339"/>
      <c r="Q437" s="339"/>
      <c r="R437" s="627"/>
    </row>
    <row r="438" spans="2:18" hidden="1" x14ac:dyDescent="0.3">
      <c r="B438" s="1124"/>
      <c r="C438" s="1125"/>
      <c r="D438" s="65"/>
      <c r="E438" s="120"/>
      <c r="F438" s="41">
        <f t="shared" si="17"/>
        <v>0</v>
      </c>
      <c r="G438" s="151"/>
      <c r="I438" s="570"/>
      <c r="J438" s="628"/>
      <c r="K438" s="628"/>
      <c r="L438" s="629"/>
      <c r="M438" s="571"/>
      <c r="N438" s="573" t="s">
        <v>200</v>
      </c>
      <c r="O438" s="339"/>
      <c r="P438" s="339"/>
      <c r="Q438" s="339"/>
      <c r="R438" s="340"/>
    </row>
    <row r="439" spans="2:18" s="55" customFormat="1" hidden="1" x14ac:dyDescent="0.3">
      <c r="B439" s="1124"/>
      <c r="C439" s="1125"/>
      <c r="D439" s="65"/>
      <c r="E439" s="120"/>
      <c r="F439" s="41">
        <f t="shared" si="17"/>
        <v>0</v>
      </c>
      <c r="G439" s="151"/>
      <c r="H439" s="279"/>
      <c r="I439" s="570"/>
      <c r="J439" s="366"/>
      <c r="K439" s="366"/>
      <c r="L439" s="553"/>
      <c r="M439" s="571"/>
      <c r="N439" s="573" t="s">
        <v>200</v>
      </c>
      <c r="O439" s="339"/>
      <c r="P439" s="339"/>
      <c r="Q439" s="339"/>
      <c r="R439" s="627"/>
    </row>
    <row r="440" spans="2:18" hidden="1" x14ac:dyDescent="0.3">
      <c r="B440" s="1124"/>
      <c r="C440" s="1125"/>
      <c r="D440" s="65"/>
      <c r="E440" s="120"/>
      <c r="F440" s="41">
        <f t="shared" si="17"/>
        <v>0</v>
      </c>
      <c r="G440" s="151"/>
      <c r="I440" s="570"/>
      <c r="J440" s="628"/>
      <c r="K440" s="628"/>
      <c r="L440" s="629"/>
      <c r="M440" s="571"/>
      <c r="N440" s="573" t="s">
        <v>200</v>
      </c>
      <c r="O440" s="339"/>
      <c r="P440" s="339"/>
      <c r="Q440" s="339"/>
      <c r="R440" s="340"/>
    </row>
    <row r="441" spans="2:18" hidden="1" x14ac:dyDescent="0.3">
      <c r="B441" s="1124"/>
      <c r="C441" s="1125"/>
      <c r="D441" s="65"/>
      <c r="E441" s="120"/>
      <c r="F441" s="41">
        <f t="shared" si="17"/>
        <v>0</v>
      </c>
      <c r="G441" s="151"/>
      <c r="I441" s="570"/>
      <c r="J441" s="628"/>
      <c r="K441" s="628"/>
      <c r="L441" s="629"/>
      <c r="M441" s="571"/>
      <c r="N441" s="573" t="s">
        <v>200</v>
      </c>
      <c r="O441" s="339"/>
      <c r="P441" s="339"/>
      <c r="Q441" s="339"/>
      <c r="R441" s="340"/>
    </row>
    <row r="442" spans="2:18" hidden="1" x14ac:dyDescent="0.3">
      <c r="B442" s="1124"/>
      <c r="C442" s="1125"/>
      <c r="D442" s="65"/>
      <c r="E442" s="120"/>
      <c r="F442" s="41">
        <f t="shared" si="17"/>
        <v>0</v>
      </c>
      <c r="G442" s="151"/>
      <c r="I442" s="570"/>
      <c r="J442" s="628"/>
      <c r="K442" s="628"/>
      <c r="L442" s="629"/>
      <c r="M442" s="571"/>
      <c r="N442" s="573" t="s">
        <v>200</v>
      </c>
      <c r="O442" s="339"/>
      <c r="P442" s="339"/>
      <c r="Q442" s="339"/>
      <c r="R442" s="340"/>
    </row>
    <row r="443" spans="2:18" hidden="1" x14ac:dyDescent="0.3">
      <c r="B443" s="1124"/>
      <c r="C443" s="1125"/>
      <c r="D443" s="65"/>
      <c r="E443" s="120"/>
      <c r="F443" s="41">
        <f t="shared" ref="F443:F452" si="18">SUM(D443*E443)</f>
        <v>0</v>
      </c>
      <c r="G443" s="151"/>
      <c r="I443" s="570"/>
      <c r="J443" s="628"/>
      <c r="K443" s="628"/>
      <c r="L443" s="629"/>
      <c r="M443" s="571"/>
      <c r="N443" s="573" t="s">
        <v>200</v>
      </c>
      <c r="O443" s="339"/>
      <c r="P443" s="339"/>
      <c r="Q443" s="339"/>
      <c r="R443" s="340"/>
    </row>
    <row r="444" spans="2:18" s="55" customFormat="1" hidden="1" x14ac:dyDescent="0.3">
      <c r="B444" s="1124"/>
      <c r="C444" s="1125"/>
      <c r="D444" s="65"/>
      <c r="E444" s="120"/>
      <c r="F444" s="41">
        <f t="shared" si="18"/>
        <v>0</v>
      </c>
      <c r="G444" s="151"/>
      <c r="H444" s="279"/>
      <c r="I444" s="570"/>
      <c r="J444" s="366"/>
      <c r="K444" s="366"/>
      <c r="L444" s="553"/>
      <c r="M444" s="571"/>
      <c r="N444" s="573" t="s">
        <v>200</v>
      </c>
      <c r="O444" s="339"/>
      <c r="P444" s="339"/>
      <c r="Q444" s="339"/>
      <c r="R444" s="627"/>
    </row>
    <row r="445" spans="2:18" hidden="1" x14ac:dyDescent="0.3">
      <c r="B445" s="1124"/>
      <c r="C445" s="1125"/>
      <c r="D445" s="65"/>
      <c r="E445" s="120"/>
      <c r="F445" s="41">
        <f t="shared" si="18"/>
        <v>0</v>
      </c>
      <c r="G445" s="151"/>
      <c r="I445" s="570"/>
      <c r="J445" s="628"/>
      <c r="K445" s="628"/>
      <c r="L445" s="629"/>
      <c r="M445" s="571"/>
      <c r="N445" s="573" t="s">
        <v>200</v>
      </c>
      <c r="O445" s="339"/>
      <c r="P445" s="339"/>
      <c r="Q445" s="339"/>
      <c r="R445" s="340"/>
    </row>
    <row r="446" spans="2:18" hidden="1" x14ac:dyDescent="0.3">
      <c r="B446" s="1124"/>
      <c r="C446" s="1125"/>
      <c r="D446" s="65"/>
      <c r="E446" s="120"/>
      <c r="F446" s="41">
        <f t="shared" si="18"/>
        <v>0</v>
      </c>
      <c r="G446" s="151"/>
      <c r="I446" s="570"/>
      <c r="J446" s="628"/>
      <c r="K446" s="628"/>
      <c r="L446" s="629"/>
      <c r="M446" s="571"/>
      <c r="N446" s="573" t="s">
        <v>200</v>
      </c>
      <c r="O446" s="339"/>
      <c r="P446" s="339"/>
      <c r="Q446" s="339"/>
      <c r="R446" s="340"/>
    </row>
    <row r="447" spans="2:18" hidden="1" x14ac:dyDescent="0.3">
      <c r="B447" s="1124"/>
      <c r="C447" s="1125"/>
      <c r="D447" s="65"/>
      <c r="E447" s="120"/>
      <c r="F447" s="41">
        <f t="shared" si="18"/>
        <v>0</v>
      </c>
      <c r="G447" s="151"/>
      <c r="I447" s="570"/>
      <c r="J447" s="628"/>
      <c r="K447" s="628"/>
      <c r="L447" s="629"/>
      <c r="M447" s="571"/>
      <c r="N447" s="573" t="s">
        <v>200</v>
      </c>
      <c r="O447" s="339"/>
      <c r="P447" s="339"/>
      <c r="Q447" s="339"/>
      <c r="R447" s="340"/>
    </row>
    <row r="448" spans="2:18" hidden="1" x14ac:dyDescent="0.3">
      <c r="B448" s="1124"/>
      <c r="C448" s="1125"/>
      <c r="D448" s="65"/>
      <c r="E448" s="120"/>
      <c r="F448" s="41">
        <f t="shared" si="18"/>
        <v>0</v>
      </c>
      <c r="G448" s="151"/>
      <c r="I448" s="570"/>
      <c r="J448" s="628"/>
      <c r="K448" s="628"/>
      <c r="L448" s="629"/>
      <c r="M448" s="571"/>
      <c r="N448" s="573" t="s">
        <v>200</v>
      </c>
      <c r="O448" s="339"/>
      <c r="P448" s="339"/>
      <c r="Q448" s="339"/>
      <c r="R448" s="340"/>
    </row>
    <row r="449" spans="1:18" s="55" customFormat="1" hidden="1" x14ac:dyDescent="0.3">
      <c r="B449" s="1124"/>
      <c r="C449" s="1125"/>
      <c r="D449" s="65"/>
      <c r="E449" s="120"/>
      <c r="F449" s="41">
        <f t="shared" si="18"/>
        <v>0</v>
      </c>
      <c r="G449" s="151"/>
      <c r="H449" s="279"/>
      <c r="I449" s="570"/>
      <c r="J449" s="366"/>
      <c r="K449" s="366"/>
      <c r="L449" s="553"/>
      <c r="M449" s="571"/>
      <c r="N449" s="573" t="s">
        <v>200</v>
      </c>
      <c r="O449" s="339"/>
      <c r="P449" s="339"/>
      <c r="Q449" s="339"/>
      <c r="R449" s="627"/>
    </row>
    <row r="450" spans="1:18" hidden="1" x14ac:dyDescent="0.3">
      <c r="B450" s="1124"/>
      <c r="C450" s="1125"/>
      <c r="D450" s="65"/>
      <c r="E450" s="120"/>
      <c r="F450" s="41">
        <f t="shared" si="18"/>
        <v>0</v>
      </c>
      <c r="G450" s="151"/>
      <c r="I450" s="570"/>
      <c r="J450" s="628"/>
      <c r="K450" s="628"/>
      <c r="L450" s="629"/>
      <c r="M450" s="571"/>
      <c r="N450" s="573" t="s">
        <v>200</v>
      </c>
      <c r="O450" s="339"/>
      <c r="P450" s="339"/>
      <c r="Q450" s="339"/>
      <c r="R450" s="340"/>
    </row>
    <row r="451" spans="1:18" hidden="1" x14ac:dyDescent="0.3">
      <c r="B451" s="1124"/>
      <c r="C451" s="1125"/>
      <c r="D451" s="65"/>
      <c r="E451" s="120"/>
      <c r="F451" s="41">
        <f t="shared" si="18"/>
        <v>0</v>
      </c>
      <c r="G451" s="151"/>
      <c r="I451" s="570"/>
      <c r="J451" s="628"/>
      <c r="K451" s="628"/>
      <c r="L451" s="629"/>
      <c r="M451" s="571"/>
      <c r="N451" s="573" t="s">
        <v>200</v>
      </c>
      <c r="O451" s="339"/>
      <c r="P451" s="339"/>
      <c r="Q451" s="339"/>
      <c r="R451" s="340"/>
    </row>
    <row r="452" spans="1:18" hidden="1" x14ac:dyDescent="0.3">
      <c r="B452" s="1124"/>
      <c r="C452" s="1125"/>
      <c r="D452" s="65"/>
      <c r="E452" s="120"/>
      <c r="F452" s="41">
        <f t="shared" si="18"/>
        <v>0</v>
      </c>
      <c r="G452" s="151"/>
      <c r="I452" s="570"/>
      <c r="J452" s="628"/>
      <c r="K452" s="628"/>
      <c r="L452" s="629"/>
      <c r="M452" s="571"/>
      <c r="N452" s="573" t="s">
        <v>200</v>
      </c>
      <c r="O452" s="339"/>
      <c r="P452" s="339"/>
      <c r="Q452" s="339"/>
      <c r="R452" s="340"/>
    </row>
    <row r="453" spans="1:18" hidden="1" x14ac:dyDescent="0.3">
      <c r="B453" s="1124"/>
      <c r="C453" s="1125"/>
      <c r="D453" s="65"/>
      <c r="E453" s="120"/>
      <c r="F453" s="41">
        <f t="shared" si="17"/>
        <v>0</v>
      </c>
      <c r="G453" s="151"/>
      <c r="I453" s="570"/>
      <c r="J453" s="628"/>
      <c r="K453" s="628"/>
      <c r="L453" s="629"/>
      <c r="M453" s="571"/>
      <c r="N453" s="573" t="s">
        <v>200</v>
      </c>
      <c r="O453" s="339"/>
      <c r="P453" s="339"/>
      <c r="Q453" s="339"/>
      <c r="R453" s="340"/>
    </row>
    <row r="454" spans="1:18" s="55" customFormat="1" hidden="1" x14ac:dyDescent="0.3">
      <c r="B454" s="1124"/>
      <c r="C454" s="1125"/>
      <c r="D454" s="65"/>
      <c r="E454" s="120"/>
      <c r="F454" s="41">
        <f t="shared" si="17"/>
        <v>0</v>
      </c>
      <c r="G454" s="151"/>
      <c r="H454" s="279"/>
      <c r="I454" s="570"/>
      <c r="J454" s="366"/>
      <c r="K454" s="366"/>
      <c r="L454" s="553"/>
      <c r="M454" s="571"/>
      <c r="N454" s="573" t="s">
        <v>200</v>
      </c>
      <c r="O454" s="339"/>
      <c r="P454" s="339"/>
      <c r="Q454" s="339"/>
      <c r="R454" s="627"/>
    </row>
    <row r="455" spans="1:18" hidden="1" x14ac:dyDescent="0.3">
      <c r="B455" s="1124"/>
      <c r="C455" s="1125"/>
      <c r="D455" s="65"/>
      <c r="E455" s="120"/>
      <c r="F455" s="41">
        <f t="shared" si="17"/>
        <v>0</v>
      </c>
      <c r="G455" s="151"/>
      <c r="I455" s="570"/>
      <c r="J455" s="628"/>
      <c r="K455" s="628"/>
      <c r="L455" s="629"/>
      <c r="M455" s="571"/>
      <c r="N455" s="573" t="s">
        <v>200</v>
      </c>
      <c r="O455" s="339"/>
      <c r="P455" s="339"/>
      <c r="Q455" s="339"/>
      <c r="R455" s="340"/>
    </row>
    <row r="456" spans="1:18" hidden="1" x14ac:dyDescent="0.3">
      <c r="B456" s="1124"/>
      <c r="C456" s="1125"/>
      <c r="D456" s="65"/>
      <c r="E456" s="120"/>
      <c r="F456" s="41">
        <f t="shared" si="17"/>
        <v>0</v>
      </c>
      <c r="G456" s="151"/>
      <c r="I456" s="570"/>
      <c r="J456" s="628"/>
      <c r="K456" s="628"/>
      <c r="L456" s="629"/>
      <c r="M456" s="571"/>
      <c r="N456" s="573" t="s">
        <v>200</v>
      </c>
      <c r="O456" s="339"/>
      <c r="P456" s="339"/>
      <c r="Q456" s="339"/>
      <c r="R456" s="340"/>
    </row>
    <row r="457" spans="1:18" hidden="1" x14ac:dyDescent="0.3">
      <c r="B457" s="1124"/>
      <c r="C457" s="1125"/>
      <c r="D457" s="65"/>
      <c r="E457" s="120"/>
      <c r="F457" s="41">
        <f t="shared" si="17"/>
        <v>0</v>
      </c>
      <c r="G457" s="151"/>
      <c r="I457" s="570"/>
      <c r="J457" s="628"/>
      <c r="K457" s="628"/>
      <c r="L457" s="629"/>
      <c r="M457" s="571"/>
      <c r="N457" s="573" t="s">
        <v>200</v>
      </c>
      <c r="O457" s="339"/>
      <c r="P457" s="339"/>
      <c r="Q457" s="339"/>
      <c r="R457" s="340"/>
    </row>
    <row r="458" spans="1:18" hidden="1" x14ac:dyDescent="0.3">
      <c r="B458" s="1136"/>
      <c r="C458" s="1137"/>
      <c r="D458" s="65"/>
      <c r="E458" s="120"/>
      <c r="F458" s="41">
        <f t="shared" si="17"/>
        <v>0</v>
      </c>
      <c r="G458" s="151"/>
      <c r="I458" s="570"/>
      <c r="J458" s="628"/>
      <c r="K458" s="628"/>
      <c r="L458" s="629"/>
      <c r="M458" s="571"/>
      <c r="N458" s="573" t="s">
        <v>200</v>
      </c>
      <c r="O458" s="339"/>
      <c r="P458" s="339"/>
      <c r="Q458" s="339"/>
      <c r="R458" s="340"/>
    </row>
    <row r="459" spans="1:18" ht="14.4" thickBot="1" x14ac:dyDescent="0.35">
      <c r="B459" s="1130" t="s">
        <v>103</v>
      </c>
      <c r="C459" s="1131"/>
      <c r="D459" s="630"/>
      <c r="E459" s="592">
        <f>SUM(F425:F458)</f>
        <v>0</v>
      </c>
      <c r="F459" s="593"/>
      <c r="G459" s="151"/>
      <c r="I459" s="594">
        <v>0</v>
      </c>
      <c r="J459" s="595">
        <f>E459</f>
        <v>0</v>
      </c>
      <c r="K459" s="595">
        <f>J459*M459+I459</f>
        <v>0</v>
      </c>
      <c r="L459" s="596">
        <f>J459-K459</f>
        <v>0</v>
      </c>
      <c r="M459" s="578">
        <f>M312</f>
        <v>0</v>
      </c>
      <c r="N459" s="548" t="s">
        <v>346</v>
      </c>
      <c r="O459" s="339"/>
      <c r="P459" s="339"/>
      <c r="Q459" s="339"/>
      <c r="R459" s="340"/>
    </row>
    <row r="460" spans="1:18" ht="15.6" thickBot="1" x14ac:dyDescent="0.35">
      <c r="A460" s="631"/>
      <c r="B460" s="542"/>
      <c r="E460" s="56" t="s">
        <v>3</v>
      </c>
      <c r="F460" s="604">
        <f>SUM(F418:F459)</f>
        <v>0</v>
      </c>
      <c r="G460" s="632"/>
      <c r="I460" s="280">
        <v>0</v>
      </c>
      <c r="J460" s="633">
        <f>F460</f>
        <v>0</v>
      </c>
      <c r="K460" s="634">
        <f>K425+K459+I460</f>
        <v>0</v>
      </c>
      <c r="L460" s="635">
        <f>J460-K460</f>
        <v>0</v>
      </c>
      <c r="M460" s="606"/>
      <c r="O460" s="339"/>
      <c r="P460" s="339"/>
      <c r="Q460" s="339"/>
      <c r="R460" s="340"/>
    </row>
    <row r="461" spans="1:18" ht="5.85" customHeight="1" x14ac:dyDescent="0.3">
      <c r="B461" s="636"/>
      <c r="F461" s="579"/>
      <c r="G461" s="580"/>
      <c r="I461" s="637"/>
      <c r="J461" s="638"/>
      <c r="K461" s="638"/>
      <c r="L461" s="639"/>
      <c r="M461" s="571"/>
      <c r="O461" s="339"/>
      <c r="P461" s="339"/>
      <c r="Q461" s="339"/>
      <c r="R461" s="340"/>
    </row>
    <row r="462" spans="1:18" ht="15.6" thickBot="1" x14ac:dyDescent="0.35">
      <c r="A462" s="631" t="s">
        <v>9</v>
      </c>
      <c r="B462" s="636"/>
      <c r="C462" s="640"/>
      <c r="D462" s="640"/>
      <c r="E462" s="641" t="s">
        <v>68</v>
      </c>
      <c r="F462" s="998">
        <f>F312+F413+F460</f>
        <v>0</v>
      </c>
      <c r="G462" s="643"/>
      <c r="I462" s="644">
        <v>0</v>
      </c>
      <c r="J462" s="645">
        <f>J312+J413+J460</f>
        <v>0</v>
      </c>
      <c r="K462" s="645">
        <f>K312+K413+K460</f>
        <v>0</v>
      </c>
      <c r="L462" s="646">
        <f>J462-K462</f>
        <v>0</v>
      </c>
      <c r="M462" s="647"/>
      <c r="O462" s="339"/>
      <c r="P462" s="339"/>
      <c r="Q462" s="339"/>
      <c r="R462" s="340"/>
    </row>
    <row r="463" spans="1:18" ht="6.6" customHeight="1" x14ac:dyDescent="0.3">
      <c r="A463" s="631"/>
      <c r="B463" s="648"/>
      <c r="C463" s="649"/>
      <c r="D463" s="649"/>
      <c r="E463" s="648"/>
      <c r="F463" s="999"/>
      <c r="G463" s="643"/>
      <c r="H463" s="651"/>
      <c r="I463" s="652"/>
      <c r="J463" s="653"/>
      <c r="K463" s="653"/>
      <c r="L463" s="654"/>
      <c r="M463" s="655"/>
      <c r="O463" s="339"/>
      <c r="P463" s="339"/>
      <c r="Q463" s="339"/>
      <c r="R463" s="340"/>
    </row>
    <row r="464" spans="1:18" x14ac:dyDescent="0.3">
      <c r="A464" s="631" t="s">
        <v>25</v>
      </c>
      <c r="B464" s="656" t="s">
        <v>82</v>
      </c>
      <c r="C464" s="747">
        <v>0</v>
      </c>
      <c r="D464" s="657"/>
      <c r="E464" s="658">
        <f>E321+E425</f>
        <v>0</v>
      </c>
      <c r="F464" s="659">
        <f>C464*E464+G464</f>
        <v>0</v>
      </c>
      <c r="G464" s="1016">
        <v>0</v>
      </c>
      <c r="I464" s="644">
        <v>0</v>
      </c>
      <c r="J464" s="661">
        <f>F464</f>
        <v>0</v>
      </c>
      <c r="K464" s="661">
        <f>J464*M464+I464</f>
        <v>0</v>
      </c>
      <c r="L464" s="662">
        <f>J464-K464</f>
        <v>0</v>
      </c>
      <c r="M464" s="735">
        <f>M417</f>
        <v>0</v>
      </c>
      <c r="N464" s="663" t="s">
        <v>348</v>
      </c>
      <c r="O464" s="339"/>
      <c r="P464" s="339"/>
      <c r="Q464" s="339"/>
      <c r="R464" s="340"/>
    </row>
    <row r="465" spans="1:22" x14ac:dyDescent="0.3">
      <c r="A465" s="631"/>
      <c r="B465" s="656" t="s">
        <v>101</v>
      </c>
      <c r="C465" s="747">
        <v>0</v>
      </c>
      <c r="D465" s="657"/>
      <c r="E465" s="658">
        <f>F312+E412+E459</f>
        <v>0</v>
      </c>
      <c r="F465" s="664">
        <f>C465*E465+G465</f>
        <v>0</v>
      </c>
      <c r="G465" s="1017">
        <v>0</v>
      </c>
      <c r="I465" s="644">
        <v>0</v>
      </c>
      <c r="J465" s="661">
        <f>F465</f>
        <v>0</v>
      </c>
      <c r="K465" s="661">
        <f>J465*M465+I465</f>
        <v>0</v>
      </c>
      <c r="L465" s="662">
        <f>J465-K465</f>
        <v>0</v>
      </c>
      <c r="M465" s="735">
        <f>M312</f>
        <v>0</v>
      </c>
      <c r="N465" s="663" t="s">
        <v>349</v>
      </c>
      <c r="O465" s="339"/>
      <c r="P465" s="339"/>
      <c r="Q465" s="339"/>
      <c r="R465" s="340"/>
    </row>
    <row r="466" spans="1:22" ht="14.4" thickBot="1" x14ac:dyDescent="0.35">
      <c r="A466" s="631"/>
      <c r="B466" s="666" t="s">
        <v>83</v>
      </c>
      <c r="C466" s="742"/>
      <c r="D466" s="667"/>
      <c r="E466" s="668">
        <f>F312+F413+F460</f>
        <v>0</v>
      </c>
      <c r="F466" s="998">
        <f>F464+F465</f>
        <v>0</v>
      </c>
      <c r="G466" s="669"/>
      <c r="I466" s="644">
        <v>0</v>
      </c>
      <c r="J466" s="670">
        <f>F466</f>
        <v>0</v>
      </c>
      <c r="K466" s="670">
        <f>K464+K465</f>
        <v>0</v>
      </c>
      <c r="L466" s="671">
        <f>J466-K466</f>
        <v>0</v>
      </c>
      <c r="M466" s="672"/>
      <c r="O466" s="339"/>
      <c r="P466" s="339"/>
      <c r="Q466" s="339"/>
      <c r="R466" s="340"/>
    </row>
    <row r="467" spans="1:22" ht="5.85" customHeight="1" x14ac:dyDescent="0.3">
      <c r="A467" s="631"/>
      <c r="B467" s="648"/>
      <c r="C467" s="649"/>
      <c r="D467" s="649"/>
      <c r="E467" s="648"/>
      <c r="F467" s="999"/>
      <c r="G467" s="643"/>
      <c r="H467" s="651"/>
      <c r="I467" s="652"/>
      <c r="J467" s="653"/>
      <c r="K467" s="653"/>
      <c r="L467" s="654"/>
      <c r="M467" s="655"/>
      <c r="O467" s="339"/>
      <c r="P467" s="339"/>
      <c r="Q467" s="339"/>
      <c r="R467" s="340"/>
    </row>
    <row r="468" spans="1:22" ht="15.6" thickBot="1" x14ac:dyDescent="0.35">
      <c r="A468" s="631" t="s">
        <v>39</v>
      </c>
      <c r="B468" s="636"/>
      <c r="C468" s="673"/>
      <c r="D468" s="673"/>
      <c r="E468" s="674" t="s">
        <v>81</v>
      </c>
      <c r="F468" s="998">
        <f>F462+F466</f>
        <v>0</v>
      </c>
      <c r="G468" s="643"/>
      <c r="I468" s="644">
        <v>0</v>
      </c>
      <c r="J468" s="645">
        <f>F468</f>
        <v>0</v>
      </c>
      <c r="K468" s="645">
        <f>K312+K413+K460+K466</f>
        <v>0</v>
      </c>
      <c r="L468" s="646">
        <f>J468-K468</f>
        <v>0</v>
      </c>
      <c r="M468" s="647"/>
      <c r="O468" s="339"/>
      <c r="P468" s="339"/>
      <c r="Q468" s="339"/>
      <c r="R468" s="340"/>
    </row>
    <row r="469" spans="1:22" ht="5.85" customHeight="1" thickBot="1" x14ac:dyDescent="0.35">
      <c r="A469" s="675"/>
      <c r="B469" s="676"/>
      <c r="C469" s="677"/>
      <c r="D469" s="677"/>
      <c r="E469" s="676"/>
      <c r="F469" s="678"/>
      <c r="G469" s="679"/>
      <c r="H469" s="675"/>
      <c r="I469" s="652"/>
      <c r="J469" s="680"/>
      <c r="K469" s="681"/>
      <c r="L469" s="682"/>
      <c r="M469" s="683"/>
      <c r="O469" s="339"/>
      <c r="P469" s="339"/>
      <c r="Q469" s="339"/>
      <c r="R469" s="340"/>
    </row>
    <row r="470" spans="1:22" s="694" customFormat="1" ht="12" x14ac:dyDescent="0.3">
      <c r="A470" s="684"/>
      <c r="B470" s="685"/>
      <c r="C470" s="743"/>
      <c r="D470" s="686" t="s">
        <v>28</v>
      </c>
      <c r="E470" s="687">
        <f>E321+E425+F464</f>
        <v>0</v>
      </c>
      <c r="F470" s="688"/>
      <c r="G470" s="689"/>
      <c r="H470" s="684"/>
      <c r="I470" s="644">
        <v>0</v>
      </c>
      <c r="J470" s="690">
        <f>E470</f>
        <v>0</v>
      </c>
      <c r="K470" s="691">
        <f>K321+K425+K464</f>
        <v>0</v>
      </c>
      <c r="L470" s="692">
        <f>J470-K470</f>
        <v>0</v>
      </c>
      <c r="M470" s="736">
        <f>M417</f>
        <v>0</v>
      </c>
      <c r="N470" s="548"/>
      <c r="O470" s="339"/>
      <c r="P470" s="339"/>
      <c r="Q470" s="339"/>
      <c r="R470" s="693"/>
    </row>
    <row r="471" spans="1:22" s="694" customFormat="1" ht="12.6" thickBot="1" x14ac:dyDescent="0.35">
      <c r="A471" s="684"/>
      <c r="B471" s="695"/>
      <c r="C471" s="743"/>
      <c r="D471" s="686" t="s">
        <v>102</v>
      </c>
      <c r="E471" s="696">
        <f>F312+E412+E459+F465</f>
        <v>0</v>
      </c>
      <c r="F471" s="688"/>
      <c r="G471" s="689"/>
      <c r="H471" s="684"/>
      <c r="I471" s="644">
        <v>0</v>
      </c>
      <c r="J471" s="697">
        <f>E471</f>
        <v>0</v>
      </c>
      <c r="K471" s="698">
        <f>K312+K412+K459+K465</f>
        <v>0</v>
      </c>
      <c r="L471" s="699">
        <f>J471-K471</f>
        <v>0</v>
      </c>
      <c r="M471" s="736">
        <f>M312</f>
        <v>0</v>
      </c>
      <c r="N471" s="548"/>
      <c r="O471" s="339"/>
      <c r="P471" s="339"/>
      <c r="Q471" s="339"/>
      <c r="R471" s="693"/>
    </row>
    <row r="472" spans="1:22" s="694" customFormat="1" ht="12.6" thickBot="1" x14ac:dyDescent="0.35">
      <c r="B472" s="700" t="s">
        <v>222</v>
      </c>
      <c r="C472" s="701"/>
      <c r="D472" s="701"/>
      <c r="E472" s="702">
        <f>E470+E471</f>
        <v>0</v>
      </c>
      <c r="G472" s="703"/>
      <c r="I472" s="704">
        <v>0</v>
      </c>
      <c r="J472" s="705">
        <f>J470+J471</f>
        <v>0</v>
      </c>
      <c r="K472" s="705">
        <f>K470+K471</f>
        <v>0</v>
      </c>
      <c r="L472" s="706">
        <f>L470+L471</f>
        <v>0</v>
      </c>
      <c r="M472" s="707"/>
      <c r="N472" s="548"/>
      <c r="O472" s="339"/>
      <c r="P472" s="339"/>
      <c r="Q472" s="339"/>
      <c r="R472" s="693"/>
    </row>
    <row r="473" spans="1:22" ht="11.25" customHeight="1" x14ac:dyDescent="0.3">
      <c r="A473" s="675"/>
      <c r="B473" s="708"/>
      <c r="C473" s="677"/>
      <c r="D473" s="677"/>
      <c r="E473" s="675"/>
      <c r="F473" s="675"/>
      <c r="G473" s="709"/>
      <c r="H473" s="710"/>
      <c r="I473" s="711"/>
      <c r="J473" s="680"/>
      <c r="K473" s="536" t="e">
        <f>K472/J472</f>
        <v>#DIV/0!</v>
      </c>
      <c r="L473" s="537" t="e">
        <f>1-K473</f>
        <v>#DIV/0!</v>
      </c>
      <c r="M473" s="538" t="s">
        <v>347</v>
      </c>
      <c r="O473" s="339"/>
      <c r="P473" s="339"/>
      <c r="Q473" s="339"/>
      <c r="R473" s="340"/>
    </row>
    <row r="474" spans="1:22" s="751" customFormat="1" ht="3.9" customHeight="1" x14ac:dyDescent="0.3">
      <c r="A474" s="757"/>
      <c r="B474" s="757"/>
      <c r="C474" s="757"/>
      <c r="D474" s="757"/>
      <c r="E474" s="757"/>
      <c r="F474" s="757"/>
      <c r="G474" s="757"/>
      <c r="H474" s="757"/>
      <c r="I474" s="757"/>
      <c r="J474" s="757"/>
      <c r="K474" s="757"/>
      <c r="L474" s="757"/>
      <c r="N474" s="762"/>
    </row>
    <row r="475" spans="1:22" s="40" customFormat="1" ht="8.1" customHeight="1" thickBot="1" x14ac:dyDescent="0.3">
      <c r="A475" s="764"/>
      <c r="B475" s="764"/>
      <c r="C475" s="764"/>
      <c r="D475" s="764"/>
      <c r="E475" s="764"/>
      <c r="F475" s="764"/>
      <c r="G475" s="764"/>
      <c r="H475" s="764"/>
      <c r="I475" s="764"/>
      <c r="J475" s="764"/>
      <c r="K475" s="764"/>
      <c r="L475" s="764"/>
      <c r="M475" s="42"/>
      <c r="N475" s="61"/>
      <c r="O475" s="42"/>
      <c r="P475" s="42"/>
      <c r="Q475" s="42"/>
      <c r="R475" s="42"/>
      <c r="S475" s="42"/>
      <c r="T475" s="42"/>
      <c r="U475" s="42"/>
      <c r="V475" s="42"/>
    </row>
    <row r="476" spans="1:22" ht="17.399999999999999" customHeight="1" thickBot="1" x14ac:dyDescent="0.35">
      <c r="A476" s="631" t="s">
        <v>96</v>
      </c>
      <c r="B476" s="1015" t="s">
        <v>47</v>
      </c>
      <c r="E476" s="712" t="s">
        <v>246</v>
      </c>
      <c r="F476" s="713" t="s">
        <v>252</v>
      </c>
      <c r="K476" s="279"/>
      <c r="N476" s="1134" t="s">
        <v>351</v>
      </c>
      <c r="O476" s="714"/>
      <c r="P476" s="714"/>
      <c r="Q476" s="714"/>
      <c r="R476" s="340"/>
    </row>
    <row r="477" spans="1:22" ht="14.4" thickBot="1" x14ac:dyDescent="0.35">
      <c r="B477" s="530" t="s">
        <v>117</v>
      </c>
      <c r="C477" s="744"/>
      <c r="D477" s="531"/>
      <c r="E477" s="362">
        <v>0</v>
      </c>
      <c r="F477" s="363"/>
      <c r="K477" s="715" t="s">
        <v>249</v>
      </c>
      <c r="L477" s="535" t="s">
        <v>487</v>
      </c>
      <c r="N477" s="1135"/>
      <c r="R477" s="716"/>
    </row>
    <row r="478" spans="1:22" ht="14.4" thickBot="1" x14ac:dyDescent="0.35">
      <c r="B478" s="717" t="s">
        <v>350</v>
      </c>
      <c r="C478" s="745"/>
      <c r="D478" s="718"/>
      <c r="E478" s="719">
        <v>0</v>
      </c>
      <c r="F478" s="750">
        <v>0</v>
      </c>
      <c r="J478" s="997">
        <f>F478-J472</f>
        <v>0</v>
      </c>
      <c r="K478" s="994">
        <f>E478-K472</f>
        <v>0</v>
      </c>
      <c r="L478" s="995">
        <f>J478-K478</f>
        <v>0</v>
      </c>
      <c r="R478" s="716"/>
    </row>
    <row r="479" spans="1:22" ht="14.4" thickBot="1" x14ac:dyDescent="0.35">
      <c r="B479" s="721" t="s">
        <v>244</v>
      </c>
      <c r="C479" s="745"/>
      <c r="D479" s="718"/>
      <c r="E479" s="722"/>
      <c r="F479" s="723"/>
      <c r="J479" s="996"/>
      <c r="K479" s="992"/>
      <c r="L479" s="993"/>
      <c r="N479" s="727"/>
      <c r="R479" s="716"/>
    </row>
    <row r="480" spans="1:22" hidden="1" x14ac:dyDescent="0.3">
      <c r="B480" s="721"/>
      <c r="C480" s="746"/>
      <c r="D480" s="728"/>
      <c r="E480" s="722"/>
      <c r="F480" s="723"/>
      <c r="J480" s="724"/>
      <c r="K480" s="729"/>
      <c r="L480" s="726"/>
      <c r="N480" s="727"/>
      <c r="R480" s="716"/>
    </row>
    <row r="481" spans="1:22" ht="14.4" hidden="1" thickBot="1" x14ac:dyDescent="0.35">
      <c r="B481" s="721"/>
      <c r="C481" s="746"/>
      <c r="D481" s="728"/>
      <c r="E481" s="722"/>
      <c r="F481" s="723"/>
      <c r="J481" s="724"/>
      <c r="K481" s="729"/>
      <c r="L481" s="726"/>
      <c r="N481" s="727"/>
      <c r="R481" s="716"/>
    </row>
    <row r="482" spans="1:22" hidden="1" x14ac:dyDescent="0.3">
      <c r="B482" s="721"/>
      <c r="C482" s="746"/>
      <c r="D482" s="728"/>
      <c r="E482" s="722"/>
      <c r="F482" s="723"/>
      <c r="J482" s="724"/>
      <c r="K482" s="729"/>
      <c r="L482" s="726"/>
      <c r="N482" s="727"/>
      <c r="R482" s="716"/>
    </row>
    <row r="483" spans="1:22" hidden="1" x14ac:dyDescent="0.3">
      <c r="B483" s="721"/>
      <c r="C483" s="746"/>
      <c r="D483" s="728"/>
      <c r="E483" s="722"/>
      <c r="F483" s="723"/>
      <c r="J483" s="724"/>
      <c r="K483" s="729"/>
      <c r="L483" s="726"/>
      <c r="N483" s="727"/>
      <c r="R483" s="716"/>
    </row>
    <row r="484" spans="1:22" hidden="1" x14ac:dyDescent="0.3">
      <c r="B484" s="721"/>
      <c r="C484" s="746"/>
      <c r="D484" s="728"/>
      <c r="E484" s="722"/>
      <c r="F484" s="723"/>
      <c r="J484" s="724"/>
      <c r="K484" s="729"/>
      <c r="L484" s="726"/>
      <c r="N484" s="727"/>
      <c r="R484" s="716"/>
    </row>
    <row r="485" spans="1:22" hidden="1" x14ac:dyDescent="0.3">
      <c r="B485" s="721"/>
      <c r="C485" s="746"/>
      <c r="D485" s="728"/>
      <c r="E485" s="722"/>
      <c r="F485" s="723"/>
      <c r="J485" s="724"/>
      <c r="K485" s="729"/>
      <c r="L485" s="726"/>
      <c r="N485" s="727"/>
      <c r="R485" s="716"/>
    </row>
    <row r="486" spans="1:22" hidden="1" x14ac:dyDescent="0.3">
      <c r="B486" s="721"/>
      <c r="C486" s="746"/>
      <c r="D486" s="728"/>
      <c r="E486" s="722"/>
      <c r="F486" s="723"/>
      <c r="J486" s="724"/>
      <c r="K486" s="729"/>
      <c r="L486" s="726"/>
      <c r="N486" s="727"/>
      <c r="R486" s="716"/>
    </row>
    <row r="487" spans="1:22" hidden="1" x14ac:dyDescent="0.3">
      <c r="B487" s="721"/>
      <c r="C487" s="746"/>
      <c r="D487" s="728"/>
      <c r="E487" s="722"/>
      <c r="F487" s="723"/>
      <c r="J487" s="724"/>
      <c r="K487" s="729"/>
      <c r="L487" s="726"/>
      <c r="N487" s="727"/>
      <c r="R487" s="716"/>
    </row>
    <row r="488" spans="1:22" hidden="1" x14ac:dyDescent="0.3">
      <c r="B488" s="721"/>
      <c r="C488" s="746"/>
      <c r="D488" s="728"/>
      <c r="E488" s="722"/>
      <c r="F488" s="723"/>
      <c r="J488" s="724"/>
      <c r="K488" s="729"/>
      <c r="L488" s="726"/>
      <c r="N488" s="727"/>
      <c r="R488" s="716"/>
    </row>
    <row r="489" spans="1:22" hidden="1" x14ac:dyDescent="0.3">
      <c r="B489" s="721"/>
      <c r="C489" s="746"/>
      <c r="D489" s="728"/>
      <c r="E489" s="722"/>
      <c r="F489" s="723"/>
      <c r="J489" s="724"/>
      <c r="K489" s="729"/>
      <c r="L489" s="726"/>
      <c r="N489" s="727"/>
      <c r="R489" s="716"/>
    </row>
    <row r="490" spans="1:22" hidden="1" x14ac:dyDescent="0.3">
      <c r="B490" s="721"/>
      <c r="C490" s="746"/>
      <c r="D490" s="728"/>
      <c r="E490" s="722"/>
      <c r="F490" s="723"/>
      <c r="J490" s="724"/>
      <c r="K490" s="729"/>
      <c r="L490" s="726"/>
      <c r="N490" s="727"/>
      <c r="R490" s="716"/>
    </row>
    <row r="491" spans="1:22" hidden="1" x14ac:dyDescent="0.3">
      <c r="B491" s="721"/>
      <c r="C491" s="746"/>
      <c r="D491" s="728"/>
      <c r="E491" s="722"/>
      <c r="F491" s="723"/>
      <c r="J491" s="724"/>
      <c r="K491" s="729"/>
      <c r="L491" s="726"/>
      <c r="N491" s="727"/>
      <c r="R491" s="716"/>
    </row>
    <row r="492" spans="1:22" ht="14.4" hidden="1" thickBot="1" x14ac:dyDescent="0.35">
      <c r="B492" s="783"/>
      <c r="C492" s="784"/>
      <c r="D492" s="785"/>
      <c r="E492" s="786"/>
      <c r="F492" s="787"/>
      <c r="J492" s="788"/>
      <c r="K492" s="789"/>
      <c r="L492" s="790"/>
      <c r="N492" s="727"/>
      <c r="R492" s="716"/>
    </row>
    <row r="493" spans="1:22" s="751" customFormat="1" ht="3.9" customHeight="1" x14ac:dyDescent="0.3">
      <c r="A493" s="791"/>
      <c r="B493" s="791"/>
      <c r="C493" s="792"/>
      <c r="D493" s="792"/>
      <c r="E493" s="792"/>
      <c r="F493" s="792"/>
      <c r="G493" s="792"/>
      <c r="H493" s="792"/>
      <c r="I493" s="792"/>
      <c r="J493" s="792"/>
      <c r="K493" s="792"/>
      <c r="L493" s="793"/>
      <c r="N493" s="762"/>
    </row>
    <row r="494" spans="1:22" s="40" customFormat="1" ht="8.1" customHeight="1" thickBot="1" x14ac:dyDescent="0.3">
      <c r="A494" s="794"/>
      <c r="B494" s="794"/>
      <c r="C494" s="764"/>
      <c r="D494" s="764"/>
      <c r="E494" s="764"/>
      <c r="F494" s="764"/>
      <c r="G494" s="764"/>
      <c r="H494" s="764"/>
      <c r="I494" s="764"/>
      <c r="J494" s="764"/>
      <c r="K494" s="764"/>
      <c r="L494" s="795"/>
      <c r="M494" s="42"/>
      <c r="N494" s="61"/>
      <c r="O494" s="42"/>
      <c r="P494" s="42"/>
      <c r="Q494" s="42"/>
      <c r="R494" s="42"/>
      <c r="S494" s="42"/>
      <c r="T494" s="42"/>
      <c r="U494" s="42"/>
      <c r="V494" s="42"/>
    </row>
  </sheetData>
  <sheetProtection algorithmName="SHA-512" hashValue="+SniGkTpDUKEZDqxFeqrRcYwxfRxf4d/ZJwdy+HI1YU4JzvsMO6N63T0Eu62uq9kxXJsvIJDBICm+O+RMxzrRg==" saltValue="G79+xxuiYs/EMB2rNKOhWg==" spinCount="100000" sheet="1" formatCells="0" formatColumns="0" formatRows="0"/>
  <mergeCells count="52">
    <mergeCell ref="C1:F1"/>
    <mergeCell ref="E5:F5"/>
    <mergeCell ref="I4:N4"/>
    <mergeCell ref="B459:C459"/>
    <mergeCell ref="B424:C424"/>
    <mergeCell ref="B425:C425"/>
    <mergeCell ref="B426:C426"/>
    <mergeCell ref="B437:C437"/>
    <mergeCell ref="B458:C458"/>
    <mergeCell ref="B427:C427"/>
    <mergeCell ref="B436:C436"/>
    <mergeCell ref="B433:C433"/>
    <mergeCell ref="B434:C434"/>
    <mergeCell ref="B428:C428"/>
    <mergeCell ref="B429:C429"/>
    <mergeCell ref="B430:C430"/>
    <mergeCell ref="I7:L7"/>
    <mergeCell ref="B314:F314"/>
    <mergeCell ref="B321:C321"/>
    <mergeCell ref="B7:F7"/>
    <mergeCell ref="N476:N477"/>
    <mergeCell ref="B420:C420"/>
    <mergeCell ref="B435:C435"/>
    <mergeCell ref="B422:C422"/>
    <mergeCell ref="B423:C423"/>
    <mergeCell ref="B421:C421"/>
    <mergeCell ref="B431:C431"/>
    <mergeCell ref="B432:C432"/>
    <mergeCell ref="B419:C419"/>
    <mergeCell ref="B418:C418"/>
    <mergeCell ref="B412:C412"/>
    <mergeCell ref="B415:F415"/>
    <mergeCell ref="B453:C453"/>
    <mergeCell ref="B454:C454"/>
    <mergeCell ref="B455:C455"/>
    <mergeCell ref="B456:C456"/>
    <mergeCell ref="B457:C457"/>
    <mergeCell ref="B448:C448"/>
    <mergeCell ref="B449:C449"/>
    <mergeCell ref="B450:C450"/>
    <mergeCell ref="B451:C451"/>
    <mergeCell ref="B452:C452"/>
    <mergeCell ref="B438:C438"/>
    <mergeCell ref="B439:C439"/>
    <mergeCell ref="B440:C440"/>
    <mergeCell ref="B441:C441"/>
    <mergeCell ref="B442:C442"/>
    <mergeCell ref="B443:C443"/>
    <mergeCell ref="B444:C444"/>
    <mergeCell ref="B445:C445"/>
    <mergeCell ref="B446:C446"/>
    <mergeCell ref="B447:C447"/>
  </mergeCells>
  <pageMargins left="0.45" right="0.45" top="0.65" bottom="0.5" header="0.3" footer="0.3"/>
  <pageSetup scale="88" orientation="portrait" r:id="rId1"/>
  <headerFooter>
    <oddFooter>&amp;L&amp;"Arial,Italic"&amp;10&amp;D; Reviewed/Submitted by PM:_________</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
  <sheetViews>
    <sheetView workbookViewId="0">
      <selection sqref="A1:A2"/>
    </sheetView>
  </sheetViews>
  <sheetFormatPr defaultColWidth="8.88671875" defaultRowHeight="13.8" x14ac:dyDescent="0.3"/>
  <cols>
    <col min="1" max="1" width="30.5546875" style="369" customWidth="1"/>
    <col min="2" max="3" width="16.5546875" style="369" customWidth="1"/>
    <col min="4" max="4" width="8.88671875" style="369"/>
    <col min="5" max="5" width="68.44140625" style="369" customWidth="1"/>
    <col min="6" max="6" width="8.88671875" style="369" customWidth="1"/>
    <col min="7" max="16384" width="8.88671875" style="369"/>
  </cols>
  <sheetData>
    <row r="1" spans="1:6" ht="14.4" customHeight="1" thickBot="1" x14ac:dyDescent="0.35">
      <c r="A1" s="1262" t="s">
        <v>274</v>
      </c>
      <c r="B1" s="1264" t="s">
        <v>302</v>
      </c>
      <c r="C1" s="437">
        <v>1</v>
      </c>
      <c r="D1" s="1264" t="s">
        <v>275</v>
      </c>
      <c r="E1" s="1266" t="s">
        <v>276</v>
      </c>
    </row>
    <row r="2" spans="1:6" ht="15" customHeight="1" thickBot="1" x14ac:dyDescent="0.35">
      <c r="A2" s="1263"/>
      <c r="B2" s="1265"/>
      <c r="C2" s="371" t="s">
        <v>147</v>
      </c>
      <c r="D2" s="1265"/>
      <c r="E2" s="1267"/>
    </row>
    <row r="3" spans="1:6" x14ac:dyDescent="0.3">
      <c r="A3" s="438" t="s">
        <v>303</v>
      </c>
      <c r="B3" s="373"/>
      <c r="C3" s="373"/>
      <c r="D3" s="374"/>
      <c r="E3" s="375"/>
    </row>
    <row r="4" spans="1:6" x14ac:dyDescent="0.3">
      <c r="A4" s="439" t="s">
        <v>304</v>
      </c>
      <c r="B4" s="377">
        <f>'SR Mgmt Costs'!I33+'SR Mgmt Costs'!I35+'SR Mgmt Costs'!K35+'SR Mgmt Costs'!K33</f>
        <v>0</v>
      </c>
      <c r="C4" s="377">
        <f>B4*$C$1</f>
        <v>0</v>
      </c>
      <c r="D4" s="378"/>
      <c r="E4" s="379"/>
    </row>
    <row r="5" spans="1:6" x14ac:dyDescent="0.3">
      <c r="A5" s="440" t="s">
        <v>279</v>
      </c>
      <c r="B5" s="381">
        <v>0</v>
      </c>
      <c r="C5" s="382">
        <f>B5*$C$1</f>
        <v>0</v>
      </c>
      <c r="D5" s="383"/>
      <c r="E5" s="384"/>
    </row>
    <row r="6" spans="1:6" x14ac:dyDescent="0.3">
      <c r="A6" s="441" t="s">
        <v>280</v>
      </c>
      <c r="B6" s="386">
        <v>0</v>
      </c>
      <c r="C6" s="387">
        <f>B6*$C$1</f>
        <v>0</v>
      </c>
      <c r="D6" s="388"/>
      <c r="E6" s="389"/>
    </row>
    <row r="7" spans="1:6" x14ac:dyDescent="0.3">
      <c r="A7" s="442" t="s">
        <v>281</v>
      </c>
      <c r="B7" s="391">
        <v>0</v>
      </c>
      <c r="C7" s="392">
        <f>B7*$C$1</f>
        <v>0</v>
      </c>
      <c r="D7" s="393"/>
      <c r="E7" s="394"/>
    </row>
    <row r="8" spans="1:6" x14ac:dyDescent="0.3">
      <c r="A8" s="443" t="s">
        <v>305</v>
      </c>
      <c r="B8" s="396">
        <f>SUM(B4:B7)</f>
        <v>0</v>
      </c>
      <c r="C8" s="396">
        <f>SUM(C4:C7)</f>
        <v>0</v>
      </c>
      <c r="D8" s="397"/>
      <c r="E8" s="398"/>
    </row>
    <row r="9" spans="1:6" x14ac:dyDescent="0.3">
      <c r="A9" s="444" t="s">
        <v>306</v>
      </c>
      <c r="B9" s="400"/>
      <c r="C9" s="400"/>
      <c r="D9" s="401"/>
      <c r="E9" s="402"/>
    </row>
    <row r="10" spans="1:6" x14ac:dyDescent="0.3">
      <c r="A10" s="445" t="s">
        <v>307</v>
      </c>
      <c r="B10" s="377">
        <f>'SR Mgmt Costs'!I34+'SR Mgmt Costs'!I36+'SR Mgmt Costs'!K34+'SR Mgmt Costs'!K36</f>
        <v>0</v>
      </c>
      <c r="C10" s="377">
        <f>B10*$C$1</f>
        <v>0</v>
      </c>
      <c r="D10" s="378"/>
      <c r="E10" s="379"/>
    </row>
    <row r="11" spans="1:6" x14ac:dyDescent="0.3">
      <c r="A11" s="440" t="s">
        <v>279</v>
      </c>
      <c r="B11" s="381">
        <v>0</v>
      </c>
      <c r="C11" s="382">
        <f>B11*$C$1</f>
        <v>0</v>
      </c>
      <c r="D11" s="383"/>
      <c r="E11" s="384"/>
    </row>
    <row r="12" spans="1:6" x14ac:dyDescent="0.3">
      <c r="A12" s="441" t="s">
        <v>280</v>
      </c>
      <c r="B12" s="386">
        <v>0</v>
      </c>
      <c r="C12" s="387">
        <f>B12*$C$1</f>
        <v>0</v>
      </c>
      <c r="D12" s="388"/>
      <c r="E12" s="389"/>
    </row>
    <row r="13" spans="1:6" x14ac:dyDescent="0.3">
      <c r="A13" s="442" t="s">
        <v>281</v>
      </c>
      <c r="B13" s="391">
        <v>0</v>
      </c>
      <c r="C13" s="392">
        <f>B13*$C$1</f>
        <v>0</v>
      </c>
      <c r="D13" s="393"/>
      <c r="E13" s="394"/>
    </row>
    <row r="14" spans="1:6" x14ac:dyDescent="0.3">
      <c r="A14" s="443" t="s">
        <v>308</v>
      </c>
      <c r="B14" s="396">
        <f>SUM(B10:B13)</f>
        <v>0</v>
      </c>
      <c r="C14" s="396">
        <f>SUM(C10:C13)</f>
        <v>0</v>
      </c>
      <c r="D14" s="397"/>
      <c r="E14" s="398"/>
    </row>
    <row r="15" spans="1:6" x14ac:dyDescent="0.3">
      <c r="A15" s="444" t="s">
        <v>309</v>
      </c>
      <c r="B15" s="400"/>
      <c r="C15" s="400"/>
      <c r="D15" s="401"/>
      <c r="E15" s="402"/>
    </row>
    <row r="16" spans="1:6" x14ac:dyDescent="0.3">
      <c r="A16" s="445" t="s">
        <v>310</v>
      </c>
      <c r="B16" s="377">
        <f>'SR Mgmt Costs'!I37+'SR Mgmt Costs'!K37</f>
        <v>0</v>
      </c>
      <c r="C16" s="377">
        <f>B16*$C$1</f>
        <v>0</v>
      </c>
      <c r="D16" s="378"/>
      <c r="E16" s="379"/>
      <c r="F16" s="404"/>
    </row>
    <row r="17" spans="1:6" x14ac:dyDescent="0.3">
      <c r="A17" s="440" t="s">
        <v>279</v>
      </c>
      <c r="B17" s="381">
        <v>0</v>
      </c>
      <c r="C17" s="382">
        <f>B17*$C$1</f>
        <v>0</v>
      </c>
      <c r="D17" s="383"/>
      <c r="E17" s="384"/>
    </row>
    <row r="18" spans="1:6" x14ac:dyDescent="0.3">
      <c r="A18" s="441" t="s">
        <v>280</v>
      </c>
      <c r="B18" s="386">
        <v>0</v>
      </c>
      <c r="C18" s="387">
        <f>B18*$C$1</f>
        <v>0</v>
      </c>
      <c r="D18" s="388"/>
      <c r="E18" s="389"/>
    </row>
    <row r="19" spans="1:6" x14ac:dyDescent="0.3">
      <c r="A19" s="442" t="s">
        <v>281</v>
      </c>
      <c r="B19" s="391">
        <v>0</v>
      </c>
      <c r="C19" s="392">
        <f>B19*$C$1</f>
        <v>0</v>
      </c>
      <c r="D19" s="393"/>
      <c r="E19" s="394"/>
    </row>
    <row r="20" spans="1:6" ht="14.4" thickBot="1" x14ac:dyDescent="0.35">
      <c r="A20" s="443" t="s">
        <v>311</v>
      </c>
      <c r="B20" s="396">
        <f>SUM(B16:B19)</f>
        <v>0</v>
      </c>
      <c r="C20" s="396">
        <f>SUM(C16:C19)</f>
        <v>0</v>
      </c>
      <c r="D20" s="397"/>
      <c r="E20" s="398"/>
      <c r="F20" s="404"/>
    </row>
    <row r="21" spans="1:6" s="416" customFormat="1" ht="16.2" thickBot="1" x14ac:dyDescent="0.35">
      <c r="A21" s="412" t="s">
        <v>312</v>
      </c>
      <c r="B21" s="413">
        <f>B8+B14+B20</f>
        <v>0</v>
      </c>
      <c r="C21" s="413">
        <f>C8+C14+C20</f>
        <v>0</v>
      </c>
      <c r="D21" s="414"/>
      <c r="E21" s="415"/>
    </row>
    <row r="22" spans="1:6" ht="4.3499999999999996" customHeight="1" x14ac:dyDescent="0.3">
      <c r="A22" s="417"/>
      <c r="B22" s="418"/>
      <c r="C22" s="418"/>
      <c r="D22" s="419"/>
      <c r="E22" s="420"/>
    </row>
    <row r="23" spans="1:6" hidden="1" x14ac:dyDescent="0.3">
      <c r="A23" s="421" t="s">
        <v>295</v>
      </c>
      <c r="B23" s="377" t="e">
        <f>B4+B10+B16+#REF!+#REF!</f>
        <v>#REF!</v>
      </c>
      <c r="C23" s="377" t="e">
        <f>B23*$C$1</f>
        <v>#REF!</v>
      </c>
      <c r="D23" s="378"/>
      <c r="E23" s="379"/>
    </row>
    <row r="24" spans="1:6" x14ac:dyDescent="0.3">
      <c r="A24" s="422" t="s">
        <v>296</v>
      </c>
      <c r="B24" s="382">
        <f>B5+B11+B17</f>
        <v>0</v>
      </c>
      <c r="C24" s="382">
        <f>B24*$C$1</f>
        <v>0</v>
      </c>
      <c r="D24" s="423"/>
      <c r="E24" s="424" t="s">
        <v>297</v>
      </c>
    </row>
    <row r="25" spans="1:6" x14ac:dyDescent="0.3">
      <c r="A25" s="421" t="s">
        <v>298</v>
      </c>
      <c r="B25" s="377">
        <f>B6+B12+B18</f>
        <v>0</v>
      </c>
      <c r="C25" s="377">
        <f>B25*$C$1</f>
        <v>0</v>
      </c>
      <c r="D25" s="378"/>
      <c r="E25" s="379" t="s">
        <v>297</v>
      </c>
    </row>
    <row r="26" spans="1:6" x14ac:dyDescent="0.3">
      <c r="A26" s="425" t="s">
        <v>299</v>
      </c>
      <c r="B26" s="392">
        <f>B7+B13+B19</f>
        <v>0</v>
      </c>
      <c r="C26" s="392">
        <f>B26*$C$1</f>
        <v>0</v>
      </c>
      <c r="D26" s="426"/>
      <c r="E26" s="427" t="s">
        <v>297</v>
      </c>
    </row>
    <row r="27" spans="1:6" ht="3.6" customHeight="1" thickBot="1" x14ac:dyDescent="0.35">
      <c r="A27" s="428"/>
      <c r="B27" s="429"/>
      <c r="C27" s="429"/>
      <c r="D27" s="430"/>
      <c r="E27" s="431"/>
    </row>
    <row r="28" spans="1:6" s="436" customFormat="1" ht="26.4" customHeight="1" thickBot="1" x14ac:dyDescent="0.35">
      <c r="A28" s="432" t="s">
        <v>313</v>
      </c>
      <c r="B28" s="433">
        <f>B8+B14+B20</f>
        <v>0</v>
      </c>
      <c r="C28" s="433">
        <f>C8+C14+C20</f>
        <v>0</v>
      </c>
      <c r="D28" s="434"/>
      <c r="E28" s="435"/>
    </row>
    <row r="29" spans="1:6" ht="29.4" customHeight="1" x14ac:dyDescent="0.3">
      <c r="A29" s="1287" t="s">
        <v>301</v>
      </c>
      <c r="B29" s="1287"/>
      <c r="C29" s="1287"/>
      <c r="D29" s="1287"/>
      <c r="E29" s="1287"/>
    </row>
  </sheetData>
  <sheetProtection algorithmName="SHA-512" hashValue="SFTMmf1NIHy5sTExHuQRbfK3KOY8i7GkWq1go5gOkP6RQNw+/FhhkEYlZy+71RVNNMNqbxa3z62NbME0hlthuQ==" saltValue="OdyxGwNMV8kdzA+wjaexiw==" spinCount="100000" sheet="1" objects="1" scenarios="1" formatCells="0" formatColumns="0" formatRows="0"/>
  <mergeCells count="5">
    <mergeCell ref="A1:A2"/>
    <mergeCell ref="B1:B2"/>
    <mergeCell ref="D1:D2"/>
    <mergeCell ref="E1:E2"/>
    <mergeCell ref="A29:E29"/>
  </mergeCells>
  <pageMargins left="0.45" right="0.45" top="0.5" bottom="0.5" header="0.3" footer="0.3"/>
  <pageSetup scale="90" orientation="landscape" horizontalDpi="1200" verticalDpi="1200" r:id="rId1"/>
  <headerFooter>
    <oddFooter>&amp;C&amp;"Arial Narrow,Regular"&amp;D, &amp;T&amp;R&amp;"Arial Narrow,Regular"&amp;F  -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pageSetUpPr fitToPage="1"/>
  </sheetPr>
  <dimension ref="A1:Q67"/>
  <sheetViews>
    <sheetView zoomScale="90" zoomScaleNormal="90" workbookViewId="0">
      <selection activeCell="B1" sqref="B1"/>
    </sheetView>
  </sheetViews>
  <sheetFormatPr defaultColWidth="8.5546875" defaultRowHeight="13.8" x14ac:dyDescent="0.25"/>
  <cols>
    <col min="1" max="1" width="1.44140625" style="1" customWidth="1"/>
    <col min="2" max="2" width="2.5546875" style="1" customWidth="1"/>
    <col min="3" max="3" width="5.5546875" style="1" customWidth="1"/>
    <col min="4" max="4" width="10.44140625" style="1" customWidth="1"/>
    <col min="5" max="5" width="17.44140625" style="1" customWidth="1"/>
    <col min="6" max="6" width="22.88671875" style="1" customWidth="1"/>
    <col min="7" max="7" width="4.5546875" style="1" customWidth="1"/>
    <col min="8" max="8" width="14.5546875" style="1" customWidth="1"/>
    <col min="9" max="9" width="16.88671875" style="1" customWidth="1"/>
    <col min="10" max="10" width="5.44140625" style="1" customWidth="1"/>
    <col min="11" max="11" width="16.88671875" style="446" customWidth="1"/>
    <col min="12" max="12" width="16.88671875" style="1" customWidth="1"/>
    <col min="13" max="14" width="18.44140625" style="1" bestFit="1" customWidth="1"/>
    <col min="15" max="15" width="16.88671875" style="1" customWidth="1"/>
    <col min="16" max="16" width="10.88671875" style="1" customWidth="1"/>
    <col min="17" max="17" width="34.5546875" style="1" customWidth="1"/>
    <col min="18" max="16384" width="8.5546875" style="1"/>
  </cols>
  <sheetData>
    <row r="1" spans="1:17" ht="15" customHeight="1" x14ac:dyDescent="0.25">
      <c r="A1" s="138"/>
      <c r="H1" s="1174" t="str">
        <f>Budget!E5</f>
        <v>ID# ____-___-R (___)</v>
      </c>
      <c r="I1" s="1174"/>
      <c r="J1" s="132"/>
    </row>
    <row r="2" spans="1:17" ht="14.85" customHeight="1" x14ac:dyDescent="0.25">
      <c r="A2" s="138"/>
      <c r="B2" s="124" t="s">
        <v>96</v>
      </c>
      <c r="C2" s="1175" t="s">
        <v>92</v>
      </c>
      <c r="D2" s="1175"/>
      <c r="E2" s="1175"/>
      <c r="F2" s="1175"/>
      <c r="G2" s="112"/>
      <c r="H2" s="112"/>
      <c r="I2" s="117"/>
      <c r="J2" s="132"/>
    </row>
    <row r="3" spans="1:17" s="144" customFormat="1" ht="6.6" x14ac:dyDescent="0.15">
      <c r="B3" s="1176"/>
      <c r="C3" s="1176"/>
      <c r="D3" s="1176"/>
      <c r="E3" s="1177"/>
      <c r="F3" s="1177"/>
      <c r="G3" s="1177"/>
      <c r="H3" s="1177"/>
      <c r="I3" s="1177"/>
      <c r="K3" s="447"/>
    </row>
    <row r="4" spans="1:17" ht="39" customHeight="1" x14ac:dyDescent="0.25">
      <c r="A4" s="138"/>
      <c r="B4" s="1178" t="s">
        <v>230</v>
      </c>
      <c r="C4" s="1178"/>
      <c r="D4" s="1178"/>
      <c r="E4" s="1178"/>
      <c r="F4" s="1178"/>
      <c r="G4" s="1178"/>
      <c r="H4" s="1178"/>
      <c r="I4" s="1178"/>
      <c r="J4" s="132"/>
    </row>
    <row r="5" spans="1:17" s="144" customFormat="1" ht="7.35" customHeight="1" x14ac:dyDescent="0.15">
      <c r="B5" s="1173"/>
      <c r="C5" s="1173"/>
      <c r="D5" s="1173"/>
      <c r="E5" s="1173"/>
      <c r="F5" s="1173"/>
      <c r="G5" s="1173"/>
      <c r="H5" s="1173"/>
      <c r="I5" s="145"/>
      <c r="K5" s="447"/>
    </row>
    <row r="6" spans="1:17" ht="18.600000000000001" customHeight="1" thickBot="1" x14ac:dyDescent="0.3">
      <c r="A6" s="138"/>
      <c r="B6" s="1181" t="s">
        <v>87</v>
      </c>
      <c r="C6" s="1181"/>
      <c r="D6" s="1181"/>
      <c r="E6" s="1181"/>
      <c r="F6" s="1181"/>
      <c r="G6" s="1181"/>
      <c r="H6" s="1181"/>
      <c r="I6" s="128">
        <f>Budget!F468</f>
        <v>0</v>
      </c>
      <c r="J6" s="132"/>
      <c r="L6" s="765" t="s">
        <v>336</v>
      </c>
      <c r="M6" s="765"/>
    </row>
    <row r="7" spans="1:17" s="144" customFormat="1" ht="10.199999999999999" x14ac:dyDescent="0.15">
      <c r="B7" s="1173"/>
      <c r="C7" s="1173"/>
      <c r="D7" s="1173"/>
      <c r="E7" s="1173"/>
      <c r="F7" s="1173"/>
      <c r="G7" s="1173"/>
      <c r="H7" s="1173"/>
      <c r="I7" s="146">
        <v>0.05</v>
      </c>
      <c r="K7" s="447"/>
      <c r="L7" s="514" t="s">
        <v>32</v>
      </c>
      <c r="M7" s="514" t="s">
        <v>334</v>
      </c>
      <c r="N7" s="766"/>
    </row>
    <row r="8" spans="1:17" ht="21" customHeight="1" thickBot="1" x14ac:dyDescent="0.3">
      <c r="A8" s="138"/>
      <c r="B8" s="1181" t="s">
        <v>224</v>
      </c>
      <c r="C8" s="1181"/>
      <c r="D8" s="1181"/>
      <c r="E8" s="1181"/>
      <c r="F8" s="1181"/>
      <c r="G8" s="1181"/>
      <c r="H8" s="1181"/>
      <c r="I8" s="128">
        <f>I6*I7+J8</f>
        <v>0</v>
      </c>
      <c r="J8" s="192"/>
      <c r="K8" s="513" t="s">
        <v>144</v>
      </c>
      <c r="L8" s="515">
        <f>Budget!E470*5%</f>
        <v>0</v>
      </c>
      <c r="M8" s="515">
        <f>Budget!E471*5%</f>
        <v>0</v>
      </c>
      <c r="N8" s="767"/>
    </row>
    <row r="9" spans="1:17" ht="12" customHeight="1" x14ac:dyDescent="0.25">
      <c r="A9" s="138"/>
      <c r="B9" s="1182" t="s">
        <v>70</v>
      </c>
      <c r="C9" s="1182"/>
      <c r="D9" s="1182"/>
      <c r="E9" s="1182"/>
      <c r="F9" s="1182"/>
      <c r="G9" s="1182"/>
      <c r="H9" s="1182"/>
      <c r="I9" s="111"/>
      <c r="J9" s="132"/>
    </row>
    <row r="10" spans="1:17" s="144" customFormat="1" ht="7.2" thickBot="1" x14ac:dyDescent="0.2">
      <c r="B10" s="1183"/>
      <c r="C10" s="1183"/>
      <c r="D10" s="1183"/>
      <c r="E10" s="1183"/>
      <c r="F10" s="1183"/>
      <c r="G10" s="1183"/>
      <c r="H10" s="1183"/>
      <c r="I10" s="1183"/>
      <c r="K10" s="447"/>
    </row>
    <row r="11" spans="1:17" ht="21.6" customHeight="1" thickBot="1" x14ac:dyDescent="0.3">
      <c r="A11" s="138"/>
      <c r="B11" s="127"/>
      <c r="C11" s="113" t="s">
        <v>61</v>
      </c>
      <c r="D11" s="1184" t="s">
        <v>86</v>
      </c>
      <c r="E11" s="1184"/>
      <c r="F11" s="1184"/>
      <c r="G11" s="1184"/>
      <c r="H11" s="1184"/>
      <c r="I11" s="1184"/>
      <c r="J11" s="132"/>
    </row>
    <row r="12" spans="1:17" s="42" customFormat="1" ht="7.5" customHeight="1" thickBot="1" x14ac:dyDescent="0.25">
      <c r="A12" s="138"/>
      <c r="B12" s="137"/>
      <c r="C12" s="1185"/>
      <c r="D12" s="1185"/>
      <c r="E12" s="1185"/>
      <c r="F12" s="1185"/>
      <c r="G12" s="1185"/>
      <c r="H12" s="1185"/>
      <c r="I12" s="1185"/>
      <c r="K12" s="449"/>
    </row>
    <row r="13" spans="1:17" ht="22.35" customHeight="1" thickBot="1" x14ac:dyDescent="0.3">
      <c r="A13" s="138"/>
      <c r="B13" s="127"/>
      <c r="C13" s="113" t="s">
        <v>62</v>
      </c>
      <c r="D13" s="1186" t="s">
        <v>85</v>
      </c>
      <c r="E13" s="1186"/>
      <c r="F13" s="1186"/>
      <c r="G13" s="1186"/>
      <c r="H13" s="1186"/>
      <c r="I13" s="1186"/>
      <c r="J13" s="132"/>
    </row>
    <row r="14" spans="1:17" s="144" customFormat="1" ht="6.6" x14ac:dyDescent="0.15">
      <c r="B14" s="147"/>
      <c r="C14" s="1187"/>
      <c r="D14" s="1187"/>
      <c r="E14" s="1187"/>
      <c r="F14" s="1187"/>
      <c r="G14" s="1187"/>
      <c r="H14" s="1187"/>
      <c r="I14" s="1187"/>
      <c r="K14" s="447"/>
    </row>
    <row r="15" spans="1:17" ht="15" hidden="1" customHeight="1" thickBot="1" x14ac:dyDescent="0.3">
      <c r="A15" s="138"/>
      <c r="B15" s="1049"/>
      <c r="C15" s="1313" t="s">
        <v>225</v>
      </c>
      <c r="D15" s="1313"/>
      <c r="E15" s="1313"/>
      <c r="F15" s="1313"/>
      <c r="G15" s="1050" t="s">
        <v>71</v>
      </c>
      <c r="H15" s="1050" t="s">
        <v>56</v>
      </c>
      <c r="I15" s="1050" t="s">
        <v>2</v>
      </c>
      <c r="J15" s="1051"/>
      <c r="K15" s="1288" t="s">
        <v>340</v>
      </c>
      <c r="L15" s="1289"/>
      <c r="M15" s="1289"/>
      <c r="N15" s="1289"/>
      <c r="O15" s="1052">
        <f>L8</f>
        <v>0</v>
      </c>
      <c r="P15" s="1053"/>
      <c r="Q15" s="1053"/>
    </row>
    <row r="16" spans="1:17" s="40" customFormat="1" ht="15.9" hidden="1" customHeight="1" thickBot="1" x14ac:dyDescent="0.3">
      <c r="B16" s="1054"/>
      <c r="C16" s="1304" t="s">
        <v>243</v>
      </c>
      <c r="D16" s="1305"/>
      <c r="E16" s="1305"/>
      <c r="F16" s="1305"/>
      <c r="G16" s="1305"/>
      <c r="H16" s="1305"/>
      <c r="I16" s="1306"/>
      <c r="J16" s="1055"/>
      <c r="K16" s="1056" t="s">
        <v>317</v>
      </c>
      <c r="L16" s="1057" t="s">
        <v>318</v>
      </c>
      <c r="M16" s="1057" t="s">
        <v>319</v>
      </c>
      <c r="N16" s="1057" t="s">
        <v>439</v>
      </c>
      <c r="O16" s="1058" t="s">
        <v>321</v>
      </c>
      <c r="P16" s="1055"/>
      <c r="Q16" s="1055"/>
    </row>
    <row r="17" spans="2:17" s="40" customFormat="1" ht="15.9" hidden="1" customHeight="1" x14ac:dyDescent="0.25">
      <c r="B17" s="1059">
        <v>1</v>
      </c>
      <c r="C17" s="1314" t="s">
        <v>326</v>
      </c>
      <c r="D17" s="1315"/>
      <c r="E17" s="1315"/>
      <c r="F17" s="1315"/>
      <c r="G17" s="1060"/>
      <c r="H17" s="1061"/>
      <c r="I17" s="1062"/>
      <c r="J17" s="1055"/>
      <c r="K17" s="1063"/>
      <c r="L17" s="1046"/>
      <c r="M17" s="1046"/>
      <c r="N17" s="1046"/>
      <c r="O17" s="1064"/>
      <c r="P17" s="1055"/>
      <c r="Q17" s="1055"/>
    </row>
    <row r="18" spans="2:17" s="40" customFormat="1" ht="15.9" hidden="1" customHeight="1" x14ac:dyDescent="0.25">
      <c r="B18" s="1059">
        <v>2</v>
      </c>
      <c r="C18" s="1307" t="s">
        <v>327</v>
      </c>
      <c r="D18" s="1308"/>
      <c r="E18" s="1308"/>
      <c r="F18" s="1308"/>
      <c r="G18" s="1065"/>
      <c r="H18" s="1066"/>
      <c r="I18" s="1062">
        <f t="shared" ref="I18:I27" si="0">G18*H18</f>
        <v>0</v>
      </c>
      <c r="J18" s="1055"/>
      <c r="K18" s="1067"/>
      <c r="L18" s="1047"/>
      <c r="M18" s="1047"/>
      <c r="N18" s="1047"/>
      <c r="O18" s="1068">
        <f>K18+L18+M18+N18</f>
        <v>0</v>
      </c>
      <c r="P18" s="1055"/>
      <c r="Q18" s="1055"/>
    </row>
    <row r="19" spans="2:17" s="40" customFormat="1" ht="15.9" hidden="1" customHeight="1" x14ac:dyDescent="0.25">
      <c r="B19" s="1059">
        <v>3</v>
      </c>
      <c r="C19" s="1307" t="s">
        <v>328</v>
      </c>
      <c r="D19" s="1308"/>
      <c r="E19" s="1308"/>
      <c r="F19" s="1308"/>
      <c r="G19" s="1065"/>
      <c r="H19" s="1066"/>
      <c r="I19" s="1062">
        <f t="shared" si="0"/>
        <v>0</v>
      </c>
      <c r="J19" s="1055"/>
      <c r="K19" s="1067"/>
      <c r="L19" s="1047"/>
      <c r="M19" s="1047"/>
      <c r="N19" s="1047"/>
      <c r="O19" s="1068">
        <f>K19+L19+M19+N19</f>
        <v>0</v>
      </c>
      <c r="P19" s="1055"/>
      <c r="Q19" s="1055"/>
    </row>
    <row r="20" spans="2:17" s="40" customFormat="1" ht="15.9" hidden="1" customHeight="1" x14ac:dyDescent="0.25">
      <c r="B20" s="1059">
        <v>4</v>
      </c>
      <c r="C20" s="1293" t="s">
        <v>329</v>
      </c>
      <c r="D20" s="1294"/>
      <c r="E20" s="1294"/>
      <c r="F20" s="1294"/>
      <c r="G20" s="1065"/>
      <c r="H20" s="1066"/>
      <c r="I20" s="1062">
        <f>G20*H20</f>
        <v>0</v>
      </c>
      <c r="J20" s="1055"/>
      <c r="K20" s="1067"/>
      <c r="L20" s="1047"/>
      <c r="M20" s="1047"/>
      <c r="N20" s="1047"/>
      <c r="O20" s="1068">
        <f>K20+L20+M20+N20</f>
        <v>0</v>
      </c>
      <c r="P20" s="1055"/>
      <c r="Q20" s="1055"/>
    </row>
    <row r="21" spans="2:17" s="40" customFormat="1" ht="15.9" hidden="1" customHeight="1" x14ac:dyDescent="0.25">
      <c r="B21" s="1059">
        <v>5</v>
      </c>
      <c r="C21" s="1293" t="s">
        <v>330</v>
      </c>
      <c r="D21" s="1294"/>
      <c r="E21" s="1294"/>
      <c r="F21" s="1294"/>
      <c r="G21" s="1065"/>
      <c r="H21" s="1066"/>
      <c r="I21" s="1062">
        <f>G21*H21</f>
        <v>0</v>
      </c>
      <c r="J21" s="1055"/>
      <c r="K21" s="1067"/>
      <c r="L21" s="1047"/>
      <c r="M21" s="1047"/>
      <c r="N21" s="1047"/>
      <c r="O21" s="1068">
        <f>K21+L21+M21+N21</f>
        <v>0</v>
      </c>
      <c r="P21" s="1055"/>
      <c r="Q21" s="1055"/>
    </row>
    <row r="22" spans="2:17" s="40" customFormat="1" ht="15.9" hidden="1" customHeight="1" thickBot="1" x14ac:dyDescent="0.3">
      <c r="B22" s="1059">
        <v>6</v>
      </c>
      <c r="C22" s="1293" t="s">
        <v>331</v>
      </c>
      <c r="D22" s="1294"/>
      <c r="E22" s="1294"/>
      <c r="F22" s="1294"/>
      <c r="G22" s="1065"/>
      <c r="H22" s="1066"/>
      <c r="I22" s="1062">
        <f t="shared" si="0"/>
        <v>0</v>
      </c>
      <c r="J22" s="1055"/>
      <c r="K22" s="1069"/>
      <c r="L22" s="1048"/>
      <c r="M22" s="1048"/>
      <c r="N22" s="1048"/>
      <c r="O22" s="1068">
        <f>K22+L22+M22+N22</f>
        <v>0</v>
      </c>
      <c r="P22" s="1055"/>
      <c r="Q22" s="1055"/>
    </row>
    <row r="23" spans="2:17" s="40" customFormat="1" ht="13.2" hidden="1" x14ac:dyDescent="0.25">
      <c r="B23" s="1059">
        <v>7</v>
      </c>
      <c r="C23" s="1316"/>
      <c r="D23" s="1317"/>
      <c r="E23" s="1317"/>
      <c r="F23" s="1317"/>
      <c r="G23" s="1065"/>
      <c r="H23" s="1066"/>
      <c r="I23" s="1070">
        <f t="shared" si="0"/>
        <v>0</v>
      </c>
      <c r="J23" s="1055"/>
      <c r="K23" s="1071"/>
      <c r="L23" s="1072"/>
      <c r="M23" s="1072"/>
      <c r="N23" s="1072"/>
      <c r="O23" s="1073">
        <f t="shared" ref="O23:O42" si="1">K23+L23+N23</f>
        <v>0</v>
      </c>
      <c r="P23" s="1055"/>
      <c r="Q23" s="1055"/>
    </row>
    <row r="24" spans="2:17" s="40" customFormat="1" ht="13.2" hidden="1" x14ac:dyDescent="0.25">
      <c r="B24" s="1059">
        <v>8</v>
      </c>
      <c r="C24" s="1316"/>
      <c r="D24" s="1317"/>
      <c r="E24" s="1317"/>
      <c r="F24" s="1317"/>
      <c r="G24" s="1065"/>
      <c r="H24" s="1066"/>
      <c r="I24" s="1062">
        <f t="shared" si="0"/>
        <v>0</v>
      </c>
      <c r="J24" s="1055"/>
      <c r="K24" s="1074"/>
      <c r="L24" s="1046"/>
      <c r="M24" s="1046"/>
      <c r="N24" s="1046"/>
      <c r="O24" s="1046">
        <f t="shared" si="1"/>
        <v>0</v>
      </c>
      <c r="P24" s="1055"/>
      <c r="Q24" s="1055"/>
    </row>
    <row r="25" spans="2:17" s="40" customFormat="1" ht="13.2" hidden="1" x14ac:dyDescent="0.25">
      <c r="B25" s="1059">
        <v>9</v>
      </c>
      <c r="C25" s="1316"/>
      <c r="D25" s="1317"/>
      <c r="E25" s="1317"/>
      <c r="F25" s="1317"/>
      <c r="G25" s="1065"/>
      <c r="H25" s="1066"/>
      <c r="I25" s="1062">
        <f t="shared" si="0"/>
        <v>0</v>
      </c>
      <c r="J25" s="1055"/>
      <c r="K25" s="1074"/>
      <c r="L25" s="1046"/>
      <c r="M25" s="1046"/>
      <c r="N25" s="1046"/>
      <c r="O25" s="1046">
        <f t="shared" si="1"/>
        <v>0</v>
      </c>
      <c r="P25" s="1055"/>
      <c r="Q25" s="1055"/>
    </row>
    <row r="26" spans="2:17" s="40" customFormat="1" ht="13.2" hidden="1" x14ac:dyDescent="0.25">
      <c r="B26" s="1059">
        <v>10</v>
      </c>
      <c r="C26" s="1302"/>
      <c r="D26" s="1303"/>
      <c r="E26" s="1303"/>
      <c r="F26" s="1303"/>
      <c r="G26" s="1075"/>
      <c r="H26" s="1076"/>
      <c r="I26" s="1077">
        <f t="shared" si="0"/>
        <v>0</v>
      </c>
      <c r="J26" s="1055"/>
      <c r="K26" s="1074"/>
      <c r="L26" s="1046"/>
      <c r="M26" s="1046"/>
      <c r="N26" s="1046"/>
      <c r="O26" s="1046">
        <f t="shared" si="1"/>
        <v>0</v>
      </c>
      <c r="P26" s="1055"/>
      <c r="Q26" s="1055"/>
    </row>
    <row r="27" spans="2:17" s="40" customFormat="1" ht="13.2" hidden="1" x14ac:dyDescent="0.25">
      <c r="B27" s="1059">
        <v>11</v>
      </c>
      <c r="C27" s="1302"/>
      <c r="D27" s="1303"/>
      <c r="E27" s="1303"/>
      <c r="F27" s="1303"/>
      <c r="G27" s="1075"/>
      <c r="H27" s="1076"/>
      <c r="I27" s="1077">
        <f t="shared" si="0"/>
        <v>0</v>
      </c>
      <c r="J27" s="1055"/>
      <c r="K27" s="1074"/>
      <c r="L27" s="1046"/>
      <c r="M27" s="1046"/>
      <c r="N27" s="1046"/>
      <c r="O27" s="1046">
        <f t="shared" si="1"/>
        <v>0</v>
      </c>
      <c r="P27" s="1055"/>
      <c r="Q27" s="1055"/>
    </row>
    <row r="28" spans="2:17" s="40" customFormat="1" hidden="1" thickBot="1" x14ac:dyDescent="0.3">
      <c r="B28" s="1059">
        <v>12</v>
      </c>
      <c r="C28" s="1311"/>
      <c r="D28" s="1312"/>
      <c r="E28" s="1312"/>
      <c r="F28" s="1312"/>
      <c r="G28" s="1078"/>
      <c r="H28" s="1079"/>
      <c r="I28" s="1080">
        <f t="shared" ref="I28:I35" si="2">G28*H28</f>
        <v>0</v>
      </c>
      <c r="J28" s="1055"/>
      <c r="K28" s="1081"/>
      <c r="L28" s="1082"/>
      <c r="M28" s="1082"/>
      <c r="N28" s="1082"/>
      <c r="O28" s="1082">
        <f t="shared" si="1"/>
        <v>0</v>
      </c>
      <c r="P28" s="1055"/>
      <c r="Q28" s="1055"/>
    </row>
    <row r="29" spans="2:17" s="40" customFormat="1" ht="15.75" hidden="1" customHeight="1" thickBot="1" x14ac:dyDescent="0.3">
      <c r="B29" s="1054"/>
      <c r="C29" s="1321" t="s">
        <v>324</v>
      </c>
      <c r="D29" s="1322"/>
      <c r="E29" s="1322"/>
      <c r="F29" s="1322"/>
      <c r="G29" s="1322"/>
      <c r="H29" s="1323"/>
      <c r="I29" s="1083">
        <f>SUM(I17:I28)</f>
        <v>0</v>
      </c>
      <c r="J29" s="1084"/>
      <c r="K29" s="1083">
        <f>SUM(K17:K28)</f>
        <v>0</v>
      </c>
      <c r="L29" s="1083">
        <f>SUM(L17:L28)</f>
        <v>0</v>
      </c>
      <c r="M29" s="1083">
        <f>SUM(M17:M28)</f>
        <v>0</v>
      </c>
      <c r="N29" s="1083">
        <f>SUM(N17:N28)</f>
        <v>0</v>
      </c>
      <c r="O29" s="1085">
        <f>SUM(O17:O28)</f>
        <v>0</v>
      </c>
      <c r="P29" s="1086">
        <f>O15-I29</f>
        <v>0</v>
      </c>
      <c r="Q29" s="1087" t="s">
        <v>335</v>
      </c>
    </row>
    <row r="30" spans="2:17" s="40" customFormat="1" ht="15" hidden="1" customHeight="1" thickBot="1" x14ac:dyDescent="0.3">
      <c r="B30" s="1054"/>
      <c r="C30" s="1324"/>
      <c r="D30" s="1325"/>
      <c r="E30" s="1325"/>
      <c r="F30" s="1325"/>
      <c r="G30" s="1088"/>
      <c r="H30" s="1089"/>
      <c r="I30" s="1090"/>
      <c r="J30" s="1055"/>
      <c r="K30" s="1290" t="s">
        <v>341</v>
      </c>
      <c r="L30" s="1291"/>
      <c r="M30" s="1291"/>
      <c r="N30" s="1292"/>
      <c r="O30" s="1091">
        <f>M8</f>
        <v>0</v>
      </c>
      <c r="P30" s="1055"/>
      <c r="Q30" s="1055"/>
    </row>
    <row r="31" spans="2:17" s="40" customFormat="1" ht="15.9" hidden="1" customHeight="1" thickBot="1" x14ac:dyDescent="0.3">
      <c r="B31" s="1054"/>
      <c r="C31" s="1329" t="s">
        <v>251</v>
      </c>
      <c r="D31" s="1330"/>
      <c r="E31" s="1330"/>
      <c r="F31" s="1330"/>
      <c r="G31" s="1092"/>
      <c r="H31" s="1093"/>
      <c r="I31" s="1094"/>
      <c r="J31" s="1055"/>
      <c r="K31" s="1056" t="s">
        <v>317</v>
      </c>
      <c r="L31" s="1057" t="s">
        <v>318</v>
      </c>
      <c r="M31" s="1057" t="s">
        <v>319</v>
      </c>
      <c r="N31" s="1057" t="s">
        <v>439</v>
      </c>
      <c r="O31" s="1058" t="s">
        <v>321</v>
      </c>
      <c r="P31" s="1055"/>
      <c r="Q31" s="1055"/>
    </row>
    <row r="32" spans="2:17" s="55" customFormat="1" ht="13.2" hidden="1" x14ac:dyDescent="0.3">
      <c r="B32" s="1059">
        <v>1</v>
      </c>
      <c r="C32" s="1331" t="s">
        <v>316</v>
      </c>
      <c r="D32" s="1332"/>
      <c r="E32" s="1332"/>
      <c r="F32" s="1333"/>
      <c r="G32" s="1095"/>
      <c r="H32" s="1096"/>
      <c r="I32" s="1097"/>
      <c r="J32" s="1098"/>
      <c r="K32" s="1099"/>
      <c r="L32" s="1100"/>
      <c r="M32" s="1100"/>
      <c r="N32" s="1100"/>
      <c r="O32" s="1101"/>
      <c r="P32" s="1098"/>
      <c r="Q32" s="1098"/>
    </row>
    <row r="33" spans="1:17" s="55" customFormat="1" ht="15.9" hidden="1" customHeight="1" x14ac:dyDescent="0.25">
      <c r="B33" s="1059">
        <v>2</v>
      </c>
      <c r="C33" s="1326" t="s">
        <v>322</v>
      </c>
      <c r="D33" s="1327"/>
      <c r="E33" s="1327"/>
      <c r="F33" s="1328"/>
      <c r="G33" s="1065"/>
      <c r="H33" s="1066"/>
      <c r="I33" s="1097">
        <f t="shared" si="2"/>
        <v>0</v>
      </c>
      <c r="J33" s="1098"/>
      <c r="K33" s="1067"/>
      <c r="L33" s="1047"/>
      <c r="M33" s="1047"/>
      <c r="N33" s="1047"/>
      <c r="O33" s="1102">
        <f>K33+L33+M33+N33</f>
        <v>0</v>
      </c>
      <c r="P33" s="1098"/>
      <c r="Q33" s="1098"/>
    </row>
    <row r="34" spans="1:17" s="55" customFormat="1" ht="15.9" hidden="1" customHeight="1" x14ac:dyDescent="0.25">
      <c r="B34" s="1059">
        <v>3</v>
      </c>
      <c r="C34" s="1326" t="s">
        <v>315</v>
      </c>
      <c r="D34" s="1327"/>
      <c r="E34" s="1327"/>
      <c r="F34" s="1328"/>
      <c r="G34" s="1065"/>
      <c r="H34" s="1066"/>
      <c r="I34" s="1062">
        <f t="shared" si="2"/>
        <v>0</v>
      </c>
      <c r="J34" s="1098"/>
      <c r="K34" s="1067"/>
      <c r="L34" s="1047"/>
      <c r="M34" s="1047"/>
      <c r="N34" s="1047"/>
      <c r="O34" s="1102">
        <f>K34+L34+M34+N34</f>
        <v>0</v>
      </c>
      <c r="P34" s="1098"/>
      <c r="Q34" s="1098"/>
    </row>
    <row r="35" spans="1:17" s="55" customFormat="1" ht="15.9" hidden="1" customHeight="1" x14ac:dyDescent="0.25">
      <c r="B35" s="1059">
        <v>4</v>
      </c>
      <c r="C35" s="1318" t="s">
        <v>323</v>
      </c>
      <c r="D35" s="1319"/>
      <c r="E35" s="1319"/>
      <c r="F35" s="1320"/>
      <c r="G35" s="1065"/>
      <c r="H35" s="1066"/>
      <c r="I35" s="1062">
        <f t="shared" si="2"/>
        <v>0</v>
      </c>
      <c r="J35" s="1098"/>
      <c r="K35" s="1067"/>
      <c r="L35" s="1047"/>
      <c r="M35" s="1047"/>
      <c r="N35" s="1047"/>
      <c r="O35" s="1102">
        <f>K35+L35+M35+N35</f>
        <v>0</v>
      </c>
      <c r="P35" s="1098"/>
      <c r="Q35" s="1098"/>
    </row>
    <row r="36" spans="1:17" s="55" customFormat="1" ht="15.9" hidden="1" customHeight="1" x14ac:dyDescent="0.25">
      <c r="B36" s="1059">
        <v>5</v>
      </c>
      <c r="C36" s="1318" t="s">
        <v>202</v>
      </c>
      <c r="D36" s="1319"/>
      <c r="E36" s="1319"/>
      <c r="F36" s="1320"/>
      <c r="G36" s="1065"/>
      <c r="H36" s="1066"/>
      <c r="I36" s="1062">
        <f t="shared" ref="I36:I42" si="3">G36*H36</f>
        <v>0</v>
      </c>
      <c r="J36" s="1098"/>
      <c r="K36" s="1067"/>
      <c r="L36" s="1047"/>
      <c r="M36" s="1047"/>
      <c r="N36" s="1047"/>
      <c r="O36" s="1102">
        <f>K36+L36+M36+N36</f>
        <v>0</v>
      </c>
      <c r="P36" s="1098"/>
      <c r="Q36" s="1098"/>
    </row>
    <row r="37" spans="1:17" s="55" customFormat="1" ht="15.9" hidden="1" customHeight="1" thickBot="1" x14ac:dyDescent="0.3">
      <c r="B37" s="1059">
        <v>6</v>
      </c>
      <c r="C37" s="1293" t="s">
        <v>203</v>
      </c>
      <c r="D37" s="1294"/>
      <c r="E37" s="1294"/>
      <c r="F37" s="1294"/>
      <c r="G37" s="1065"/>
      <c r="H37" s="1066"/>
      <c r="I37" s="1062">
        <f t="shared" si="3"/>
        <v>0</v>
      </c>
      <c r="J37" s="1098"/>
      <c r="K37" s="1069"/>
      <c r="L37" s="1048"/>
      <c r="M37" s="1048"/>
      <c r="N37" s="1048"/>
      <c r="O37" s="1102">
        <f>K37+L37+M37+N37</f>
        <v>0</v>
      </c>
      <c r="P37" s="1098"/>
      <c r="Q37" s="1098"/>
    </row>
    <row r="38" spans="1:17" s="55" customFormat="1" ht="15.9" hidden="1" customHeight="1" thickBot="1" x14ac:dyDescent="0.35">
      <c r="B38" s="1059">
        <v>7</v>
      </c>
      <c r="C38" s="1293"/>
      <c r="D38" s="1294"/>
      <c r="E38" s="1294"/>
      <c r="F38" s="1294"/>
      <c r="G38" s="1065"/>
      <c r="H38" s="1066"/>
      <c r="I38" s="1070">
        <f t="shared" si="3"/>
        <v>0</v>
      </c>
      <c r="J38" s="1098"/>
      <c r="K38" s="1103"/>
      <c r="L38" s="1104"/>
      <c r="M38" s="1104"/>
      <c r="N38" s="1104"/>
      <c r="O38" s="1105">
        <f t="shared" si="1"/>
        <v>0</v>
      </c>
      <c r="P38" s="1098"/>
      <c r="Q38" s="1098"/>
    </row>
    <row r="39" spans="1:17" s="55" customFormat="1" ht="15.9" hidden="1" customHeight="1" thickBot="1" x14ac:dyDescent="0.35">
      <c r="B39" s="1059">
        <v>8</v>
      </c>
      <c r="C39" s="1295"/>
      <c r="D39" s="1296"/>
      <c r="E39" s="1296"/>
      <c r="F39" s="1297"/>
      <c r="G39" s="1065"/>
      <c r="H39" s="1066"/>
      <c r="I39" s="1062">
        <f t="shared" si="3"/>
        <v>0</v>
      </c>
      <c r="J39" s="1098"/>
      <c r="K39" s="1106"/>
      <c r="L39" s="1107"/>
      <c r="M39" s="1107"/>
      <c r="N39" s="1107"/>
      <c r="O39" s="1107">
        <f t="shared" si="1"/>
        <v>0</v>
      </c>
      <c r="P39" s="1098"/>
      <c r="Q39" s="1098"/>
    </row>
    <row r="40" spans="1:17" s="55" customFormat="1" ht="15.9" hidden="1" customHeight="1" thickBot="1" x14ac:dyDescent="0.35">
      <c r="B40" s="1059">
        <v>9</v>
      </c>
      <c r="C40" s="1295"/>
      <c r="D40" s="1296"/>
      <c r="E40" s="1296"/>
      <c r="F40" s="1297"/>
      <c r="G40" s="1065"/>
      <c r="H40" s="1066"/>
      <c r="I40" s="1062">
        <f t="shared" si="3"/>
        <v>0</v>
      </c>
      <c r="J40" s="1098"/>
      <c r="K40" s="1106"/>
      <c r="L40" s="1107"/>
      <c r="M40" s="1107"/>
      <c r="N40" s="1107"/>
      <c r="O40" s="1107">
        <f t="shared" si="1"/>
        <v>0</v>
      </c>
      <c r="P40" s="1098"/>
      <c r="Q40" s="1098"/>
    </row>
    <row r="41" spans="1:17" s="40" customFormat="1" ht="13.2" hidden="1" x14ac:dyDescent="0.25">
      <c r="B41" s="1059">
        <v>10</v>
      </c>
      <c r="C41" s="1298"/>
      <c r="D41" s="1299"/>
      <c r="E41" s="1299"/>
      <c r="F41" s="1300"/>
      <c r="G41" s="1075"/>
      <c r="H41" s="1076"/>
      <c r="I41" s="1077">
        <f t="shared" si="3"/>
        <v>0</v>
      </c>
      <c r="J41" s="1055"/>
      <c r="K41" s="1108"/>
      <c r="L41" s="1046"/>
      <c r="M41" s="1046"/>
      <c r="N41" s="1046"/>
      <c r="O41" s="1046">
        <f t="shared" si="1"/>
        <v>0</v>
      </c>
      <c r="P41" s="1055"/>
      <c r="Q41" s="1055"/>
    </row>
    <row r="42" spans="1:17" s="40" customFormat="1" hidden="1" thickBot="1" x14ac:dyDescent="0.3">
      <c r="B42" s="1059">
        <v>11</v>
      </c>
      <c r="C42" s="1334"/>
      <c r="D42" s="1335"/>
      <c r="E42" s="1335"/>
      <c r="F42" s="1336"/>
      <c r="G42" s="1078"/>
      <c r="H42" s="1079"/>
      <c r="I42" s="1080">
        <f t="shared" si="3"/>
        <v>0</v>
      </c>
      <c r="J42" s="1055"/>
      <c r="K42" s="1108"/>
      <c r="L42" s="1046"/>
      <c r="M42" s="1046"/>
      <c r="N42" s="1046"/>
      <c r="O42" s="1046">
        <f t="shared" si="1"/>
        <v>0</v>
      </c>
      <c r="P42" s="1055"/>
      <c r="Q42" s="1055"/>
    </row>
    <row r="43" spans="1:17" s="40" customFormat="1" ht="15.75" hidden="1" customHeight="1" thickBot="1" x14ac:dyDescent="0.3">
      <c r="B43" s="1054"/>
      <c r="C43" s="1321" t="s">
        <v>325</v>
      </c>
      <c r="D43" s="1322"/>
      <c r="E43" s="1322"/>
      <c r="F43" s="1322"/>
      <c r="G43" s="1322"/>
      <c r="H43" s="1323"/>
      <c r="I43" s="1083">
        <f>SUM(I32:I42)</f>
        <v>0</v>
      </c>
      <c r="J43" s="1084"/>
      <c r="K43" s="1083">
        <f>SUM(K32:K42)</f>
        <v>0</v>
      </c>
      <c r="L43" s="1083">
        <f>SUM(L32:L42)</f>
        <v>0</v>
      </c>
      <c r="M43" s="1083">
        <f>SUM(M32:M42)</f>
        <v>0</v>
      </c>
      <c r="N43" s="1083">
        <f>SUM(N32:N42)</f>
        <v>0</v>
      </c>
      <c r="O43" s="1083">
        <f>SUM(O32:O42)</f>
        <v>0</v>
      </c>
      <c r="P43" s="1109">
        <f>M8-I43</f>
        <v>0</v>
      </c>
      <c r="Q43" s="1110" t="s">
        <v>335</v>
      </c>
    </row>
    <row r="44" spans="1:17" s="42" customFormat="1" ht="10.8" hidden="1" thickBot="1" x14ac:dyDescent="0.25">
      <c r="B44" s="1301"/>
      <c r="C44" s="1301"/>
      <c r="D44" s="1301"/>
      <c r="E44" s="1301"/>
      <c r="F44" s="1301"/>
      <c r="G44" s="1111"/>
      <c r="H44" s="1112"/>
      <c r="I44" s="1112"/>
      <c r="J44" s="1113"/>
      <c r="K44" s="1114"/>
      <c r="L44" s="1113"/>
      <c r="M44" s="1113"/>
      <c r="N44" s="1113"/>
      <c r="O44" s="1113"/>
      <c r="P44" s="1113"/>
      <c r="Q44" s="1113"/>
    </row>
    <row r="45" spans="1:17" ht="19.350000000000001" hidden="1" customHeight="1" thickBot="1" x14ac:dyDescent="0.3">
      <c r="A45" s="138"/>
      <c r="B45" s="1115" t="s">
        <v>74</v>
      </c>
      <c r="C45" s="1115"/>
      <c r="D45" s="1115"/>
      <c r="E45" s="1337" t="s">
        <v>231</v>
      </c>
      <c r="F45" s="1337"/>
      <c r="G45" s="1337"/>
      <c r="H45" s="1337"/>
      <c r="I45" s="1116">
        <f>I29+I43</f>
        <v>0</v>
      </c>
      <c r="J45" s="1117"/>
      <c r="K45" s="1118"/>
      <c r="L45" s="1053"/>
      <c r="M45" s="1053"/>
      <c r="N45" s="1053"/>
      <c r="O45" s="1119">
        <f>O29+O43</f>
        <v>0</v>
      </c>
      <c r="P45" s="1053"/>
      <c r="Q45" s="1053"/>
    </row>
    <row r="46" spans="1:17" s="144" customFormat="1" ht="15" hidden="1" customHeight="1" x14ac:dyDescent="0.15">
      <c r="B46" s="1120"/>
      <c r="C46" s="1120"/>
      <c r="D46" s="1120"/>
      <c r="E46" s="1120"/>
      <c r="F46" s="1120"/>
      <c r="G46" s="1120"/>
      <c r="H46" s="1121" t="s">
        <v>120</v>
      </c>
      <c r="I46" s="1122">
        <f>I50-reqpmc</f>
        <v>0</v>
      </c>
      <c r="J46" s="1123"/>
      <c r="K46" s="1309" t="s">
        <v>359</v>
      </c>
      <c r="L46" s="1310"/>
      <c r="M46" s="1310"/>
      <c r="N46" s="1310"/>
      <c r="O46" s="1310"/>
      <c r="P46" s="1123"/>
      <c r="Q46" s="1123"/>
    </row>
    <row r="47" spans="1:17" s="144" customFormat="1" ht="9" customHeight="1" x14ac:dyDescent="0.15">
      <c r="B47" s="148"/>
      <c r="C47" s="148"/>
      <c r="D47" s="148"/>
      <c r="E47" s="148"/>
      <c r="F47" s="148"/>
      <c r="G47" s="148"/>
      <c r="H47" s="163"/>
      <c r="I47" s="164"/>
      <c r="K47" s="451"/>
    </row>
    <row r="48" spans="1:17" s="143" customFormat="1" ht="26.25" customHeight="1" x14ac:dyDescent="0.3">
      <c r="A48" s="141"/>
      <c r="B48" s="1175" t="s">
        <v>97</v>
      </c>
      <c r="C48" s="1175"/>
      <c r="D48" s="1175"/>
      <c r="E48" s="1175"/>
      <c r="F48" s="1175"/>
      <c r="G48" s="1175"/>
      <c r="H48" s="1175"/>
      <c r="I48" s="1175"/>
      <c r="J48" s="142"/>
      <c r="K48" s="452"/>
    </row>
    <row r="49" spans="1:11" s="40" customFormat="1" ht="27.6" customHeight="1" thickBot="1" x14ac:dyDescent="0.3">
      <c r="B49" s="1233" t="s">
        <v>229</v>
      </c>
      <c r="C49" s="1233"/>
      <c r="D49" s="1233"/>
      <c r="E49" s="1233"/>
      <c r="F49" s="1233"/>
      <c r="G49" s="1233"/>
      <c r="H49" s="1233"/>
      <c r="I49" s="1233"/>
      <c r="K49" s="450"/>
    </row>
    <row r="50" spans="1:11" ht="14.4" thickBot="1" x14ac:dyDescent="0.3">
      <c r="F50" s="1234" t="s">
        <v>232</v>
      </c>
      <c r="G50" s="1235"/>
      <c r="H50" s="1235"/>
      <c r="I50" s="167">
        <f>avpmc</f>
        <v>0</v>
      </c>
    </row>
    <row r="51" spans="1:11" hidden="1" x14ac:dyDescent="0.25">
      <c r="F51" s="285"/>
      <c r="G51" s="285"/>
      <c r="H51" s="285"/>
      <c r="I51" s="286"/>
    </row>
    <row r="52" spans="1:11" ht="14.4" thickBot="1" x14ac:dyDescent="0.3"/>
    <row r="53" spans="1:11" ht="14.25" customHeight="1" x14ac:dyDescent="0.25">
      <c r="A53" s="323"/>
      <c r="B53" s="1236" t="s">
        <v>208</v>
      </c>
      <c r="C53" s="1236"/>
      <c r="D53" s="1236"/>
      <c r="E53" s="1236"/>
      <c r="F53" s="1236"/>
      <c r="G53" s="1236"/>
      <c r="H53" s="1236"/>
      <c r="I53" s="1237"/>
    </row>
    <row r="54" spans="1:11" ht="41.25" customHeight="1" x14ac:dyDescent="0.25">
      <c r="A54" s="300"/>
      <c r="B54" s="1238" t="s">
        <v>226</v>
      </c>
      <c r="C54" s="1238"/>
      <c r="D54" s="1238"/>
      <c r="E54" s="1238"/>
      <c r="F54" s="1238"/>
      <c r="G54" s="1238"/>
      <c r="H54" s="1238"/>
      <c r="I54" s="1239"/>
    </row>
    <row r="55" spans="1:11" ht="3" customHeight="1" x14ac:dyDescent="0.25">
      <c r="A55" s="300"/>
      <c r="B55" s="61"/>
      <c r="C55" s="61"/>
      <c r="D55" s="61"/>
      <c r="E55" s="61"/>
      <c r="F55" s="61"/>
      <c r="G55" s="61"/>
      <c r="H55" s="61"/>
      <c r="I55" s="301"/>
    </row>
    <row r="56" spans="1:11" ht="27" customHeight="1" x14ac:dyDescent="0.25">
      <c r="A56" s="300"/>
      <c r="B56" s="1240" t="s">
        <v>209</v>
      </c>
      <c r="C56" s="1240"/>
      <c r="D56" s="1240"/>
      <c r="E56" s="1240"/>
      <c r="F56" s="1240"/>
      <c r="G56" s="1240"/>
      <c r="H56" s="1240"/>
      <c r="I56" s="1241"/>
    </row>
    <row r="57" spans="1:11" x14ac:dyDescent="0.25">
      <c r="A57" s="300"/>
      <c r="C57" s="1242" t="s">
        <v>227</v>
      </c>
      <c r="D57" s="1242"/>
      <c r="E57" s="1242"/>
      <c r="F57" s="1242"/>
      <c r="G57" s="1242"/>
      <c r="H57" s="1242"/>
      <c r="I57" s="1243"/>
    </row>
    <row r="58" spans="1:11" x14ac:dyDescent="0.25">
      <c r="A58" s="300"/>
      <c r="C58" s="306"/>
      <c r="D58" s="1226" t="s">
        <v>228</v>
      </c>
      <c r="E58" s="1226"/>
      <c r="F58" s="1226"/>
      <c r="G58" s="1226"/>
      <c r="H58" s="1226"/>
      <c r="I58" s="1227"/>
    </row>
    <row r="59" spans="1:11" x14ac:dyDescent="0.25">
      <c r="A59" s="300"/>
      <c r="C59" s="61" t="s">
        <v>210</v>
      </c>
      <c r="D59" s="61"/>
      <c r="E59" s="61"/>
      <c r="F59" s="61"/>
      <c r="G59" s="61"/>
      <c r="H59" s="61"/>
      <c r="I59" s="301"/>
    </row>
    <row r="60" spans="1:11" x14ac:dyDescent="0.25">
      <c r="A60" s="300"/>
      <c r="C60" s="61" t="s">
        <v>211</v>
      </c>
      <c r="D60" s="61"/>
      <c r="E60" s="61"/>
      <c r="F60" s="61"/>
      <c r="G60" s="61"/>
      <c r="H60" s="61"/>
      <c r="I60" s="301"/>
    </row>
    <row r="61" spans="1:11" x14ac:dyDescent="0.25">
      <c r="A61" s="300"/>
      <c r="C61" s="61" t="s">
        <v>212</v>
      </c>
      <c r="D61" s="61"/>
      <c r="E61" s="61"/>
      <c r="F61" s="61"/>
      <c r="G61" s="61"/>
      <c r="H61" s="61"/>
      <c r="I61" s="301"/>
    </row>
    <row r="62" spans="1:11" x14ac:dyDescent="0.25">
      <c r="A62" s="300"/>
      <c r="C62" s="61" t="s">
        <v>213</v>
      </c>
      <c r="D62" s="61"/>
      <c r="E62" s="61"/>
      <c r="F62" s="61"/>
      <c r="G62" s="61"/>
      <c r="H62" s="61"/>
      <c r="I62" s="301"/>
    </row>
    <row r="63" spans="1:11" x14ac:dyDescent="0.25">
      <c r="A63" s="300"/>
      <c r="C63" s="61" t="s">
        <v>214</v>
      </c>
      <c r="D63" s="61"/>
      <c r="E63" s="61"/>
      <c r="F63" s="61"/>
      <c r="G63" s="61"/>
      <c r="H63" s="61"/>
      <c r="I63" s="301"/>
    </row>
    <row r="64" spans="1:11" x14ac:dyDescent="0.25">
      <c r="A64" s="300"/>
      <c r="C64" s="61" t="s">
        <v>215</v>
      </c>
      <c r="D64" s="61"/>
      <c r="E64" s="61"/>
      <c r="F64" s="61"/>
      <c r="G64" s="61"/>
      <c r="H64" s="61"/>
      <c r="I64" s="301"/>
    </row>
    <row r="65" spans="1:9" x14ac:dyDescent="0.25">
      <c r="A65" s="300"/>
      <c r="C65" s="61" t="s">
        <v>216</v>
      </c>
      <c r="D65" s="61"/>
      <c r="E65" s="61"/>
      <c r="F65" s="61"/>
      <c r="G65" s="61"/>
      <c r="H65" s="61"/>
      <c r="I65" s="301"/>
    </row>
    <row r="66" spans="1:9" x14ac:dyDescent="0.25">
      <c r="A66" s="300"/>
      <c r="C66" s="61" t="s">
        <v>217</v>
      </c>
      <c r="D66" s="61"/>
      <c r="E66" s="61"/>
      <c r="F66" s="61"/>
      <c r="G66" s="61"/>
      <c r="H66" s="61"/>
      <c r="I66" s="301"/>
    </row>
    <row r="67" spans="1:9" ht="14.4" thickBot="1" x14ac:dyDescent="0.3">
      <c r="A67" s="302"/>
      <c r="B67" s="303"/>
      <c r="C67" s="304" t="s">
        <v>218</v>
      </c>
      <c r="D67" s="304"/>
      <c r="E67" s="304"/>
      <c r="F67" s="304"/>
      <c r="G67" s="304"/>
      <c r="H67" s="304"/>
      <c r="I67" s="305"/>
    </row>
  </sheetData>
  <sheetProtection formatCells="0" formatColumns="0" formatRows="0"/>
  <mergeCells count="57">
    <mergeCell ref="C36:F36"/>
    <mergeCell ref="C57:I57"/>
    <mergeCell ref="D58:I58"/>
    <mergeCell ref="C29:H29"/>
    <mergeCell ref="C43:H43"/>
    <mergeCell ref="C30:F30"/>
    <mergeCell ref="C33:F33"/>
    <mergeCell ref="C34:F34"/>
    <mergeCell ref="C35:F35"/>
    <mergeCell ref="C31:F31"/>
    <mergeCell ref="C32:F32"/>
    <mergeCell ref="B56:I56"/>
    <mergeCell ref="F50:H50"/>
    <mergeCell ref="C42:F42"/>
    <mergeCell ref="B48:I48"/>
    <mergeCell ref="E45:H45"/>
    <mergeCell ref="C23:F23"/>
    <mergeCell ref="C24:F24"/>
    <mergeCell ref="C25:F25"/>
    <mergeCell ref="B3:D3"/>
    <mergeCell ref="E3:I3"/>
    <mergeCell ref="B7:H7"/>
    <mergeCell ref="B4:I4"/>
    <mergeCell ref="B5:H5"/>
    <mergeCell ref="B6:H6"/>
    <mergeCell ref="K46:O46"/>
    <mergeCell ref="H1:I1"/>
    <mergeCell ref="C2:F2"/>
    <mergeCell ref="C14:I14"/>
    <mergeCell ref="C28:F28"/>
    <mergeCell ref="B8:H8"/>
    <mergeCell ref="B9:H9"/>
    <mergeCell ref="B10:I10"/>
    <mergeCell ref="C12:I12"/>
    <mergeCell ref="D11:I11"/>
    <mergeCell ref="D13:I13"/>
    <mergeCell ref="C15:F15"/>
    <mergeCell ref="C18:F18"/>
    <mergeCell ref="C26:F26"/>
    <mergeCell ref="C17:F17"/>
    <mergeCell ref="C21:F21"/>
    <mergeCell ref="K15:N15"/>
    <mergeCell ref="K30:N30"/>
    <mergeCell ref="B53:I53"/>
    <mergeCell ref="B54:I54"/>
    <mergeCell ref="C37:F37"/>
    <mergeCell ref="C38:F38"/>
    <mergeCell ref="C39:F39"/>
    <mergeCell ref="C40:F40"/>
    <mergeCell ref="C41:F41"/>
    <mergeCell ref="B49:I49"/>
    <mergeCell ref="B44:F44"/>
    <mergeCell ref="C27:F27"/>
    <mergeCell ref="C16:I16"/>
    <mergeCell ref="C19:F19"/>
    <mergeCell ref="C22:F22"/>
    <mergeCell ref="C20:F20"/>
  </mergeCells>
  <pageMargins left="0.45" right="0.45" top="0.75" bottom="0.75" header="0.3" footer="0.3"/>
  <pageSetup orientation="portrait" horizontalDpi="1200" verticalDpi="1200" r:id="rId1"/>
  <headerFooter>
    <oddFooter>&amp;L&amp;"Arial,Italic"&amp;10Reviewed and approved by PM _______&amp;R&amp;"Arial,Italic"&amp;10&amp;D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4558-ED5B-4F44-843A-B8C236E5771F}">
  <dimension ref="A1:V79"/>
  <sheetViews>
    <sheetView zoomScale="110" zoomScaleNormal="110" zoomScaleSheetLayoutView="80" workbookViewId="0">
      <selection activeCell="B3" sqref="B3:H3"/>
    </sheetView>
  </sheetViews>
  <sheetFormatPr defaultColWidth="58.88671875" defaultRowHeight="13.8" x14ac:dyDescent="0.3"/>
  <cols>
    <col min="1" max="1" width="40.44140625" style="850" customWidth="1"/>
    <col min="2" max="2" width="6.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2.109375" style="805" customWidth="1"/>
    <col min="14" max="14" width="11" style="805"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468</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1022" t="s">
        <v>467</v>
      </c>
      <c r="K4" s="102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1024" t="e">
        <f t="shared" ref="J6:J16" si="2">H6*$J$5</f>
        <v>#DIV/0!</v>
      </c>
      <c r="K6" s="1025"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1024" t="e">
        <f t="shared" si="2"/>
        <v>#DIV/0!</v>
      </c>
      <c r="K7" s="1025"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1024" t="e">
        <f t="shared" si="2"/>
        <v>#DIV/0!</v>
      </c>
      <c r="K8" s="1025"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1024" t="e">
        <f t="shared" si="2"/>
        <v>#DIV/0!</v>
      </c>
      <c r="K9" s="1025"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1024" t="e">
        <f t="shared" si="2"/>
        <v>#DIV/0!</v>
      </c>
      <c r="K10" s="1025"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1024" t="e">
        <f t="shared" si="2"/>
        <v>#DIV/0!</v>
      </c>
      <c r="K11" s="1025"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1024" t="e">
        <f t="shared" si="2"/>
        <v>#DIV/0!</v>
      </c>
      <c r="K12" s="1025"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1024" t="e">
        <f t="shared" si="2"/>
        <v>#DIV/0!</v>
      </c>
      <c r="K13" s="1025"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1024" t="e">
        <f t="shared" si="2"/>
        <v>#DIV/0!</v>
      </c>
      <c r="K14" s="1025"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1024" t="e">
        <f t="shared" si="2"/>
        <v>#DIV/0!</v>
      </c>
      <c r="K15" s="1025" t="e">
        <f t="shared" si="3"/>
        <v>#DIV/0!</v>
      </c>
      <c r="L15" s="820"/>
      <c r="M15" s="947"/>
      <c r="N15" s="933"/>
    </row>
    <row r="16" spans="1:14" ht="25.5" customHeight="1" x14ac:dyDescent="0.3">
      <c r="A16" s="812" t="s">
        <v>379</v>
      </c>
      <c r="B16" s="813" t="s">
        <v>369</v>
      </c>
      <c r="C16" s="931">
        <v>0</v>
      </c>
      <c r="D16" s="931">
        <v>0</v>
      </c>
      <c r="E16" s="815"/>
      <c r="F16" s="816">
        <f t="shared" si="0"/>
        <v>0</v>
      </c>
      <c r="G16" s="817"/>
      <c r="H16" s="817">
        <f t="shared" si="1"/>
        <v>0</v>
      </c>
      <c r="I16" s="817"/>
      <c r="J16" s="1024" t="e">
        <f t="shared" si="2"/>
        <v>#DIV/0!</v>
      </c>
      <c r="K16" s="1025" t="e">
        <f t="shared" si="3"/>
        <v>#DIV/0!</v>
      </c>
      <c r="L16" s="820"/>
      <c r="M16" s="947"/>
      <c r="N16" s="933"/>
    </row>
    <row r="17" spans="1:14" ht="12.9" customHeight="1" x14ac:dyDescent="0.3">
      <c r="A17" s="806" t="s">
        <v>380</v>
      </c>
      <c r="B17" s="807"/>
      <c r="C17" s="808"/>
      <c r="D17" s="808"/>
      <c r="E17" s="808"/>
      <c r="F17" s="821"/>
      <c r="G17" s="810"/>
      <c r="H17" s="810"/>
      <c r="I17" s="810"/>
      <c r="J17" s="1026"/>
      <c r="K17" s="1027"/>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1024" t="e">
        <f t="shared" ref="J18:J24" si="6">H18*$J$5</f>
        <v>#DIV/0!</v>
      </c>
      <c r="K18" s="1025"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1024" t="e">
        <f t="shared" si="6"/>
        <v>#DIV/0!</v>
      </c>
      <c r="K19" s="1025"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1024" t="e">
        <f t="shared" si="6"/>
        <v>#DIV/0!</v>
      </c>
      <c r="K20" s="1025"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1024" t="e">
        <f t="shared" si="6"/>
        <v>#DIV/0!</v>
      </c>
      <c r="K21" s="1025"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1024" t="e">
        <f t="shared" si="6"/>
        <v>#DIV/0!</v>
      </c>
      <c r="K22" s="1025"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1024" t="e">
        <f t="shared" si="6"/>
        <v>#DIV/0!</v>
      </c>
      <c r="K23" s="1025"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1024" t="e">
        <f t="shared" si="6"/>
        <v>#DIV/0!</v>
      </c>
      <c r="K24" s="1025" t="e">
        <f t="shared" si="7"/>
        <v>#DIV/0!</v>
      </c>
      <c r="L24" s="820"/>
      <c r="M24" s="947"/>
      <c r="N24" s="933"/>
    </row>
    <row r="25" spans="1:14" ht="12.9" customHeight="1" x14ac:dyDescent="0.3">
      <c r="A25" s="806" t="s">
        <v>387</v>
      </c>
      <c r="B25" s="807"/>
      <c r="C25" s="808"/>
      <c r="D25" s="808"/>
      <c r="E25" s="825"/>
      <c r="F25" s="821"/>
      <c r="G25" s="810"/>
      <c r="H25" s="810"/>
      <c r="I25" s="810"/>
      <c r="J25" s="1026"/>
      <c r="K25" s="1027"/>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1024" t="e">
        <f>H26*$J$5</f>
        <v>#DIV/0!</v>
      </c>
      <c r="K26" s="1025"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1024" t="e">
        <f>H27*$J$5</f>
        <v>#DIV/0!</v>
      </c>
      <c r="K27" s="1025"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1024" t="e">
        <f>H28*$J$5</f>
        <v>#DIV/0!</v>
      </c>
      <c r="K28" s="1025"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1024" t="e">
        <f>H29*$J$5</f>
        <v>#DIV/0!</v>
      </c>
      <c r="K29" s="1025"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1024" t="e">
        <f>H30*$J$5</f>
        <v>#DIV/0!</v>
      </c>
      <c r="K30" s="1025" t="e">
        <f>H30-J30</f>
        <v>#DIV/0!</v>
      </c>
      <c r="L30" s="820"/>
      <c r="M30" s="947"/>
      <c r="N30" s="933"/>
    </row>
    <row r="31" spans="1:14" ht="12.9" customHeight="1" x14ac:dyDescent="0.3">
      <c r="A31" s="826" t="s">
        <v>393</v>
      </c>
      <c r="B31" s="827"/>
      <c r="C31" s="808"/>
      <c r="D31" s="808"/>
      <c r="E31" s="825"/>
      <c r="F31" s="821"/>
      <c r="G31" s="810"/>
      <c r="H31" s="810"/>
      <c r="I31" s="810"/>
      <c r="J31" s="1026"/>
      <c r="K31" s="1027"/>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1024" t="e">
        <f>H32*$J$5</f>
        <v>#DIV/0!</v>
      </c>
      <c r="K32" s="1025"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1024" t="e">
        <f>H33*$J$5</f>
        <v>#DIV/0!</v>
      </c>
      <c r="K33" s="1025"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1024" t="e">
        <f>H34*$J$5</f>
        <v>#DIV/0!</v>
      </c>
      <c r="K34" s="1025"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1024" t="e">
        <f>H35*$J$5</f>
        <v>#DIV/0!</v>
      </c>
      <c r="K35" s="1025" t="e">
        <f>H35-J35</f>
        <v>#DIV/0!</v>
      </c>
      <c r="L35" s="820"/>
      <c r="M35" s="947"/>
      <c r="N35" s="933"/>
    </row>
    <row r="36" spans="1:14" ht="12.9" customHeight="1" x14ac:dyDescent="0.3">
      <c r="A36" s="828" t="s">
        <v>398</v>
      </c>
      <c r="B36" s="829"/>
      <c r="C36" s="808"/>
      <c r="D36" s="808"/>
      <c r="E36" s="825"/>
      <c r="F36" s="821"/>
      <c r="G36" s="810"/>
      <c r="H36" s="810"/>
      <c r="I36" s="810"/>
      <c r="J36" s="1026"/>
      <c r="K36" s="1027"/>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1024" t="e">
        <f t="shared" ref="J37:J42" si="10">H37*$J$5</f>
        <v>#DIV/0!</v>
      </c>
      <c r="K37" s="1025"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1024" t="e">
        <f t="shared" si="10"/>
        <v>#DIV/0!</v>
      </c>
      <c r="K38" s="1025"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1024" t="e">
        <f t="shared" si="10"/>
        <v>#DIV/0!</v>
      </c>
      <c r="K39" s="1025"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1024" t="e">
        <f t="shared" si="10"/>
        <v>#DIV/0!</v>
      </c>
      <c r="K40" s="1025"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1024" t="e">
        <f t="shared" si="10"/>
        <v>#DIV/0!</v>
      </c>
      <c r="K41" s="1025"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1028" t="e">
        <f t="shared" si="10"/>
        <v>#DIV/0!</v>
      </c>
      <c r="K42" s="1029"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1030" t="e">
        <f>SUM(J6:J42)</f>
        <v>#DIV/0!</v>
      </c>
      <c r="K43" s="1031" t="e">
        <f>SUM(K6:K42)</f>
        <v>#DIV/0!</v>
      </c>
      <c r="L43" s="955"/>
      <c r="M43" s="956"/>
      <c r="N43" s="957"/>
    </row>
    <row r="44" spans="1:14" ht="27" customHeight="1" thickBot="1" x14ac:dyDescent="0.35">
      <c r="A44" s="796" t="s">
        <v>361</v>
      </c>
      <c r="B44" s="797" t="s">
        <v>427</v>
      </c>
      <c r="C44" s="798" t="s">
        <v>362</v>
      </c>
      <c r="D44" s="798" t="s">
        <v>363</v>
      </c>
      <c r="E44" s="799" t="s">
        <v>364</v>
      </c>
      <c r="F44" s="800" t="s">
        <v>365</v>
      </c>
      <c r="G44" s="801" t="s">
        <v>366</v>
      </c>
      <c r="H44" s="801" t="s">
        <v>321</v>
      </c>
      <c r="I44" s="801"/>
      <c r="J44" s="1022" t="s">
        <v>467</v>
      </c>
      <c r="K44" s="1023" t="s">
        <v>50</v>
      </c>
      <c r="L44" s="804" t="s">
        <v>430</v>
      </c>
      <c r="M44" s="960" t="s">
        <v>463</v>
      </c>
      <c r="N44" s="961"/>
    </row>
    <row r="45" spans="1:14" x14ac:dyDescent="0.3">
      <c r="A45" s="838" t="s">
        <v>404</v>
      </c>
      <c r="B45" s="839"/>
      <c r="C45" s="840"/>
      <c r="D45" s="840"/>
      <c r="E45" s="840"/>
      <c r="F45" s="841"/>
      <c r="G45" s="842"/>
      <c r="H45" s="842"/>
      <c r="I45" s="842"/>
      <c r="J45" s="1032">
        <v>0.75</v>
      </c>
      <c r="K45" s="1033">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1024">
        <f t="shared" ref="J46:J51" si="14">H46*$J$45</f>
        <v>0</v>
      </c>
      <c r="K46" s="1025">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1024">
        <f t="shared" si="14"/>
        <v>0</v>
      </c>
      <c r="K47" s="1025">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1024">
        <f t="shared" si="14"/>
        <v>0</v>
      </c>
      <c r="K48" s="1025">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1024">
        <f t="shared" si="14"/>
        <v>0</v>
      </c>
      <c r="K49" s="1025">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1024">
        <f t="shared" si="14"/>
        <v>0</v>
      </c>
      <c r="K50" s="1025">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1024">
        <f t="shared" si="14"/>
        <v>0</v>
      </c>
      <c r="K51" s="1025">
        <f t="shared" si="15"/>
        <v>0</v>
      </c>
      <c r="L51" s="820"/>
      <c r="M51" s="947"/>
      <c r="N51" s="933"/>
    </row>
    <row r="52" spans="1:14" x14ac:dyDescent="0.3">
      <c r="A52" s="806" t="s">
        <v>410</v>
      </c>
      <c r="B52" s="807"/>
      <c r="C52" s="825"/>
      <c r="D52" s="825"/>
      <c r="E52" s="845"/>
      <c r="F52" s="809"/>
      <c r="G52" s="810"/>
      <c r="H52" s="810"/>
      <c r="I52" s="810"/>
      <c r="J52" s="1026"/>
      <c r="K52" s="1027"/>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1024">
        <f t="shared" ref="J53:J58" si="18">H53*$J$45</f>
        <v>0</v>
      </c>
      <c r="K53" s="1025">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1024">
        <f t="shared" si="18"/>
        <v>0</v>
      </c>
      <c r="K54" s="1025">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1024">
        <f t="shared" si="18"/>
        <v>0</v>
      </c>
      <c r="K55" s="1025">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1024">
        <f t="shared" si="18"/>
        <v>0</v>
      </c>
      <c r="K56" s="1025">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1024">
        <f t="shared" si="18"/>
        <v>0</v>
      </c>
      <c r="K57" s="1025">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1024">
        <f t="shared" si="18"/>
        <v>0</v>
      </c>
      <c r="K58" s="1025">
        <f t="shared" si="19"/>
        <v>0</v>
      </c>
      <c r="L58" s="820"/>
      <c r="M58" s="947"/>
      <c r="N58" s="933"/>
    </row>
    <row r="59" spans="1:14" x14ac:dyDescent="0.3">
      <c r="A59" s="806" t="s">
        <v>416</v>
      </c>
      <c r="B59" s="807"/>
      <c r="C59" s="825"/>
      <c r="D59" s="825"/>
      <c r="E59" s="845"/>
      <c r="F59" s="809"/>
      <c r="G59" s="810"/>
      <c r="H59" s="810"/>
      <c r="I59" s="810"/>
      <c r="J59" s="1026"/>
      <c r="K59" s="1027"/>
      <c r="L59" s="824"/>
      <c r="M59" s="939">
        <f>SUM(E60:E62)</f>
        <v>0</v>
      </c>
      <c r="N59" s="933"/>
    </row>
    <row r="60" spans="1:14" ht="40.5" customHeight="1" x14ac:dyDescent="0.3">
      <c r="A60" s="812" t="s">
        <v>417</v>
      </c>
      <c r="B60" s="813" t="s">
        <v>406</v>
      </c>
      <c r="C60" s="815"/>
      <c r="D60" s="815"/>
      <c r="E60" s="814">
        <v>0</v>
      </c>
      <c r="F60" s="844"/>
      <c r="G60" s="817">
        <f>E60</f>
        <v>0</v>
      </c>
      <c r="H60" s="817">
        <f>C60+D60+E60</f>
        <v>0</v>
      </c>
      <c r="I60" s="817"/>
      <c r="J60" s="1024">
        <f>H60*$J$45</f>
        <v>0</v>
      </c>
      <c r="K60" s="1025">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1024">
        <f>H61*$J$45</f>
        <v>0</v>
      </c>
      <c r="K61" s="1025">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1024">
        <f>H62*$J$45</f>
        <v>0</v>
      </c>
      <c r="K62" s="1025">
        <f>H62-J62</f>
        <v>0</v>
      </c>
      <c r="L62" s="820"/>
      <c r="M62" s="947"/>
      <c r="N62" s="933"/>
    </row>
    <row r="63" spans="1:14" x14ac:dyDescent="0.3">
      <c r="A63" s="846" t="s">
        <v>420</v>
      </c>
      <c r="B63" s="829"/>
      <c r="C63" s="825"/>
      <c r="D63" s="825"/>
      <c r="E63" s="847"/>
      <c r="F63" s="848"/>
      <c r="G63" s="810"/>
      <c r="H63" s="810"/>
      <c r="I63" s="810"/>
      <c r="J63" s="1026"/>
      <c r="K63" s="1027"/>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1024">
        <f t="shared" ref="J64:J69" si="22">H64*$J$45</f>
        <v>0</v>
      </c>
      <c r="K64" s="1025">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1024">
        <f t="shared" si="22"/>
        <v>0</v>
      </c>
      <c r="K65" s="1025">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1024">
        <f t="shared" si="22"/>
        <v>0</v>
      </c>
      <c r="K66" s="1025">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1024">
        <f t="shared" si="22"/>
        <v>0</v>
      </c>
      <c r="K67" s="1025">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1024">
        <f t="shared" si="22"/>
        <v>0</v>
      </c>
      <c r="K68" s="1025">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1028">
        <f t="shared" si="22"/>
        <v>0</v>
      </c>
      <c r="K69" s="1029">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1034">
        <f t="shared" si="24"/>
        <v>0</v>
      </c>
      <c r="K70" s="1035">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1036" t="e">
        <f>J43+J70</f>
        <v>#DIV/0!</v>
      </c>
      <c r="K71" s="1037" t="e">
        <f>K43+K70</f>
        <v>#DIV/0!</v>
      </c>
      <c r="L71" s="978"/>
      <c r="M71" s="979"/>
      <c r="N71" s="980"/>
    </row>
    <row r="72" spans="1:22" s="863" customFormat="1" ht="15.6" customHeight="1" thickBot="1" x14ac:dyDescent="0.35">
      <c r="A72" s="852" t="s">
        <v>431</v>
      </c>
      <c r="B72" s="1014">
        <v>0</v>
      </c>
      <c r="C72" s="854"/>
      <c r="D72" s="854"/>
      <c r="E72" s="855"/>
      <c r="F72" s="856"/>
      <c r="G72" s="857"/>
      <c r="H72" s="858">
        <f>H71*B72+I72</f>
        <v>0</v>
      </c>
      <c r="I72" s="859">
        <v>0</v>
      </c>
      <c r="J72" s="1038">
        <f>H72*$J$45</f>
        <v>0</v>
      </c>
      <c r="K72" s="1039">
        <f>H72-J72</f>
        <v>0</v>
      </c>
      <c r="L72" s="862" t="s">
        <v>447</v>
      </c>
      <c r="M72" s="952"/>
      <c r="N72" s="933"/>
    </row>
    <row r="73" spans="1:22" ht="14.4" thickBot="1" x14ac:dyDescent="0.35">
      <c r="A73" s="934"/>
      <c r="H73" s="865">
        <f>H71+H72</f>
        <v>0</v>
      </c>
      <c r="I73" s="935"/>
      <c r="J73" s="1040" t="e">
        <f>J71+J72</f>
        <v>#DIV/0!</v>
      </c>
      <c r="K73" s="1041"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lEsvLUmR2Goui0zI2+3xonodHQeOtV6tA2D56u6RCGoy0a7kc3lAEK1G6TlA0lnBFCwLZKLS6D3Aya97xKdd9g==" saltValue="SHFk6UAlQ5hn/Il5skxb0g=="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7E5C-2976-41A2-A243-814DCCC0F6EE}">
  <sheetPr>
    <tabColor theme="7" tint="0.79998168889431442"/>
    <pageSetUpPr fitToPage="1"/>
  </sheetPr>
  <dimension ref="A1:V159"/>
  <sheetViews>
    <sheetView zoomScaleNormal="100" workbookViewId="0">
      <selection activeCell="A117" sqref="A117:XFD123"/>
    </sheetView>
  </sheetViews>
  <sheetFormatPr defaultColWidth="9.44140625" defaultRowHeight="13.8" x14ac:dyDescent="0.3"/>
  <cols>
    <col min="1" max="1" width="2.5546875" style="55" customWidth="1"/>
    <col min="2" max="2" width="55.88671875" style="55" customWidth="1"/>
    <col min="3" max="3" width="6.5546875" style="349" customWidth="1"/>
    <col min="4" max="4" width="9.109375" style="349" customWidth="1"/>
    <col min="5" max="5" width="13.6640625" style="55" customWidth="1"/>
    <col min="6" max="6" width="17.4414062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Recon-ID#1'!A3</f>
        <v xml:space="preserve">Property Address ID#1: </v>
      </c>
      <c r="C11" s="892"/>
      <c r="D11" s="893"/>
      <c r="E11" s="894"/>
      <c r="F11" s="895">
        <f>D11*E11</f>
        <v>0</v>
      </c>
      <c r="G11" s="151"/>
      <c r="I11" s="570"/>
      <c r="L11" s="553"/>
      <c r="M11" s="571"/>
      <c r="O11" s="339"/>
      <c r="P11" s="339"/>
      <c r="Q11" s="339"/>
      <c r="R11" s="340"/>
    </row>
    <row r="12" spans="1:18" ht="14.4" customHeight="1" x14ac:dyDescent="0.3">
      <c r="B12" s="890">
        <f>'Mit Recon-ID#1'!B3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Recon-ID#1'!M5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Recon-ID#1'!M17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Recon-ID#1'!M25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Recon-ID#1'!M31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Recon-ID#1'!M36</f>
        <v>0</v>
      </c>
      <c r="F17" s="41">
        <f t="shared" si="0"/>
        <v>0</v>
      </c>
      <c r="G17" s="151"/>
      <c r="I17" s="570"/>
      <c r="L17" s="553"/>
      <c r="M17" s="571"/>
      <c r="N17" s="573" t="s">
        <v>200</v>
      </c>
      <c r="O17" s="339"/>
      <c r="P17" s="339"/>
      <c r="Q17" s="339"/>
      <c r="R17" s="340"/>
    </row>
    <row r="18" spans="2:18" ht="14.4" customHeight="1" x14ac:dyDescent="0.3">
      <c r="B18" s="1008" t="s">
        <v>475</v>
      </c>
      <c r="C18" s="1009"/>
      <c r="D18" s="1010">
        <v>1</v>
      </c>
      <c r="E18" s="1011"/>
      <c r="F18" s="1012">
        <f t="shared" si="0"/>
        <v>0</v>
      </c>
      <c r="G18" s="151"/>
      <c r="I18" s="570"/>
      <c r="L18" s="553"/>
      <c r="M18" s="571"/>
      <c r="N18" s="573" t="s">
        <v>352</v>
      </c>
      <c r="O18" s="339"/>
      <c r="P18" s="339"/>
      <c r="Q18" s="339"/>
      <c r="R18" s="340"/>
    </row>
    <row r="19" spans="2:18" ht="14.4" customHeight="1" thickBot="1" x14ac:dyDescent="0.35">
      <c r="B19" s="1003" t="s">
        <v>471</v>
      </c>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idden="1" x14ac:dyDescent="0.3">
      <c r="B41" s="903"/>
      <c r="C41" s="902"/>
      <c r="D41" s="901"/>
      <c r="E41" s="888"/>
      <c r="F41" s="41">
        <f t="shared" si="0"/>
        <v>0</v>
      </c>
      <c r="G41" s="151"/>
      <c r="I41" s="570"/>
      <c r="L41" s="553"/>
      <c r="M41" s="571"/>
      <c r="N41" s="573" t="s">
        <v>200</v>
      </c>
      <c r="O41" s="339"/>
      <c r="P41" s="339"/>
      <c r="Q41" s="339"/>
      <c r="R41" s="340"/>
    </row>
    <row r="42" spans="2:18" hidden="1" x14ac:dyDescent="0.3">
      <c r="B42" s="903"/>
      <c r="C42" s="902"/>
      <c r="D42" s="901"/>
      <c r="E42" s="888"/>
      <c r="F42" s="41">
        <f t="shared" si="0"/>
        <v>0</v>
      </c>
      <c r="G42" s="151"/>
      <c r="I42" s="570"/>
      <c r="L42" s="553"/>
      <c r="M42" s="571"/>
      <c r="N42" s="573" t="s">
        <v>200</v>
      </c>
      <c r="O42" s="339"/>
      <c r="P42" s="339"/>
      <c r="Q42" s="339"/>
      <c r="R42" s="340"/>
    </row>
    <row r="43" spans="2:18" hidden="1" x14ac:dyDescent="0.3">
      <c r="B43" s="903"/>
      <c r="C43" s="902"/>
      <c r="D43" s="901"/>
      <c r="E43" s="888"/>
      <c r="F43" s="41">
        <f t="shared" si="0"/>
        <v>0</v>
      </c>
      <c r="G43" s="151"/>
      <c r="I43" s="570"/>
      <c r="L43" s="553"/>
      <c r="M43" s="571"/>
      <c r="N43" s="573" t="s">
        <v>200</v>
      </c>
      <c r="O43" s="339"/>
      <c r="P43" s="339"/>
      <c r="Q43" s="339"/>
      <c r="R43" s="340"/>
    </row>
    <row r="44" spans="2:18" hidden="1" x14ac:dyDescent="0.3">
      <c r="B44" s="903"/>
      <c r="C44" s="902"/>
      <c r="D44" s="901"/>
      <c r="E44" s="888"/>
      <c r="F44" s="41">
        <f t="shared" si="0"/>
        <v>0</v>
      </c>
      <c r="G44" s="151"/>
      <c r="I44" s="570"/>
      <c r="L44" s="553"/>
      <c r="M44" s="571"/>
      <c r="N44" s="573" t="s">
        <v>200</v>
      </c>
      <c r="O44" s="339"/>
      <c r="P44" s="339"/>
      <c r="Q44" s="339"/>
      <c r="R44" s="340"/>
    </row>
    <row r="45" spans="2:18" hidden="1" x14ac:dyDescent="0.3">
      <c r="B45" s="903"/>
      <c r="C45" s="902"/>
      <c r="D45" s="901"/>
      <c r="E45" s="888"/>
      <c r="F45" s="41">
        <f t="shared" si="0"/>
        <v>0</v>
      </c>
      <c r="G45" s="151"/>
      <c r="I45" s="570"/>
      <c r="L45" s="553"/>
      <c r="M45" s="571"/>
      <c r="N45" s="573" t="s">
        <v>200</v>
      </c>
      <c r="O45" s="339"/>
      <c r="P45" s="339"/>
      <c r="Q45" s="339"/>
      <c r="R45" s="340"/>
    </row>
    <row r="46" spans="2:18" hidden="1" x14ac:dyDescent="0.3">
      <c r="B46" s="903"/>
      <c r="C46" s="902"/>
      <c r="D46" s="901"/>
      <c r="E46" s="888"/>
      <c r="F46" s="41">
        <f t="shared" si="0"/>
        <v>0</v>
      </c>
      <c r="G46" s="151"/>
      <c r="I46" s="570"/>
      <c r="L46" s="553"/>
      <c r="M46" s="571"/>
      <c r="N46" s="573" t="s">
        <v>200</v>
      </c>
      <c r="O46" s="339"/>
      <c r="P46" s="339"/>
      <c r="Q46" s="339"/>
      <c r="R46" s="340"/>
    </row>
    <row r="47" spans="2:18" hidden="1" x14ac:dyDescent="0.3">
      <c r="B47" s="903"/>
      <c r="C47" s="902"/>
      <c r="D47" s="901"/>
      <c r="E47" s="888"/>
      <c r="F47" s="41">
        <f t="shared" si="0"/>
        <v>0</v>
      </c>
      <c r="G47" s="151"/>
      <c r="I47" s="570"/>
      <c r="L47" s="553"/>
      <c r="M47" s="571"/>
      <c r="N47" s="573" t="s">
        <v>200</v>
      </c>
      <c r="O47" s="339"/>
      <c r="P47" s="339"/>
      <c r="Q47" s="339"/>
      <c r="R47" s="340"/>
    </row>
    <row r="48" spans="2:18" hidden="1" x14ac:dyDescent="0.3">
      <c r="B48" s="903"/>
      <c r="C48" s="902"/>
      <c r="D48" s="901"/>
      <c r="E48" s="888"/>
      <c r="F48" s="41">
        <f t="shared" si="0"/>
        <v>0</v>
      </c>
      <c r="G48" s="151"/>
      <c r="I48" s="570"/>
      <c r="L48" s="553"/>
      <c r="M48" s="571"/>
      <c r="N48" s="573" t="s">
        <v>200</v>
      </c>
      <c r="O48" s="339"/>
      <c r="P48" s="339"/>
      <c r="Q48" s="339"/>
      <c r="R48" s="340"/>
    </row>
    <row r="49" spans="1:18" hidden="1" x14ac:dyDescent="0.3">
      <c r="B49" s="903"/>
      <c r="C49" s="902"/>
      <c r="D49" s="901"/>
      <c r="E49" s="888"/>
      <c r="F49" s="41">
        <f t="shared" si="0"/>
        <v>0</v>
      </c>
      <c r="G49" s="151"/>
      <c r="I49" s="570"/>
      <c r="L49" s="553"/>
      <c r="M49" s="571"/>
      <c r="N49" s="573" t="s">
        <v>200</v>
      </c>
      <c r="O49" s="339"/>
      <c r="P49" s="339"/>
      <c r="Q49" s="339"/>
      <c r="R49" s="340"/>
    </row>
    <row r="50" spans="1:18" hidden="1" x14ac:dyDescent="0.3">
      <c r="B50" s="903"/>
      <c r="C50" s="902"/>
      <c r="D50" s="901"/>
      <c r="E50" s="888"/>
      <c r="F50" s="41">
        <f t="shared" si="0"/>
        <v>0</v>
      </c>
      <c r="G50" s="151"/>
      <c r="I50" s="570"/>
      <c r="L50" s="553"/>
      <c r="M50" s="571"/>
      <c r="N50" s="573" t="s">
        <v>200</v>
      </c>
      <c r="O50" s="339"/>
      <c r="P50" s="339"/>
      <c r="Q50" s="339"/>
      <c r="R50" s="340"/>
    </row>
    <row r="51" spans="1:18" hidden="1" x14ac:dyDescent="0.3">
      <c r="B51" s="903"/>
      <c r="C51" s="902"/>
      <c r="D51" s="901"/>
      <c r="E51" s="888"/>
      <c r="F51" s="41">
        <f t="shared" si="0"/>
        <v>0</v>
      </c>
      <c r="G51" s="151"/>
      <c r="I51" s="570"/>
      <c r="L51" s="553"/>
      <c r="M51" s="571"/>
      <c r="N51" s="573" t="s">
        <v>200</v>
      </c>
      <c r="O51" s="339"/>
      <c r="P51" s="339"/>
      <c r="Q51" s="339"/>
      <c r="R51" s="340"/>
    </row>
    <row r="52" spans="1:18" hidden="1" x14ac:dyDescent="0.3">
      <c r="B52" s="903"/>
      <c r="C52" s="902"/>
      <c r="D52" s="901"/>
      <c r="E52" s="888"/>
      <c r="F52" s="41">
        <f t="shared" si="0"/>
        <v>0</v>
      </c>
      <c r="G52" s="151"/>
      <c r="I52" s="570"/>
      <c r="L52" s="553"/>
      <c r="M52" s="571"/>
      <c r="N52" s="573" t="s">
        <v>200</v>
      </c>
      <c r="O52" s="339"/>
      <c r="P52" s="339"/>
      <c r="Q52" s="339"/>
      <c r="R52" s="340"/>
    </row>
    <row r="53" spans="1:18" hidden="1" x14ac:dyDescent="0.3">
      <c r="B53" s="903"/>
      <c r="C53" s="902"/>
      <c r="D53" s="901"/>
      <c r="E53" s="888"/>
      <c r="F53" s="41">
        <f t="shared" si="0"/>
        <v>0</v>
      </c>
      <c r="G53" s="151"/>
      <c r="I53" s="570"/>
      <c r="L53" s="553"/>
      <c r="M53" s="571"/>
      <c r="N53" s="573" t="s">
        <v>200</v>
      </c>
      <c r="O53" s="339"/>
      <c r="P53" s="339"/>
      <c r="Q53" s="339"/>
      <c r="R53" s="340"/>
    </row>
    <row r="54" spans="1:18" hidden="1" x14ac:dyDescent="0.3">
      <c r="B54" s="903"/>
      <c r="C54" s="902"/>
      <c r="D54" s="901"/>
      <c r="E54" s="888"/>
      <c r="F54" s="41">
        <f t="shared" si="0"/>
        <v>0</v>
      </c>
      <c r="G54" s="151"/>
      <c r="I54" s="570"/>
      <c r="L54" s="553"/>
      <c r="M54" s="571"/>
      <c r="N54" s="573" t="s">
        <v>200</v>
      </c>
      <c r="O54" s="339"/>
      <c r="P54" s="339"/>
      <c r="Q54" s="339"/>
      <c r="R54" s="340"/>
    </row>
    <row r="55" spans="1:18" hidden="1" x14ac:dyDescent="0.3">
      <c r="B55" s="903"/>
      <c r="C55" s="902"/>
      <c r="D55" s="901"/>
      <c r="E55" s="888"/>
      <c r="F55" s="41">
        <f t="shared" si="0"/>
        <v>0</v>
      </c>
      <c r="G55" s="151"/>
      <c r="I55" s="570"/>
      <c r="L55" s="553"/>
      <c r="M55" s="571"/>
      <c r="N55" s="573" t="s">
        <v>200</v>
      </c>
      <c r="O55" s="339"/>
      <c r="P55" s="339"/>
      <c r="Q55" s="339"/>
      <c r="R55" s="340"/>
    </row>
    <row r="56" spans="1:18" hidden="1" x14ac:dyDescent="0.3">
      <c r="B56" s="903"/>
      <c r="C56" s="902"/>
      <c r="D56" s="901"/>
      <c r="E56" s="888"/>
      <c r="F56" s="41">
        <f t="shared" si="0"/>
        <v>0</v>
      </c>
      <c r="G56" s="151"/>
      <c r="I56" s="570"/>
      <c r="L56" s="553"/>
      <c r="M56" s="571"/>
      <c r="N56" s="573" t="s">
        <v>200</v>
      </c>
      <c r="O56" s="339"/>
      <c r="P56" s="339"/>
      <c r="Q56" s="339"/>
      <c r="R56" s="340"/>
    </row>
    <row r="57" spans="1:18" hidden="1" x14ac:dyDescent="0.3">
      <c r="B57" s="903"/>
      <c r="C57" s="902"/>
      <c r="D57" s="901"/>
      <c r="E57" s="888"/>
      <c r="F57" s="41">
        <f t="shared" si="0"/>
        <v>0</v>
      </c>
      <c r="G57" s="151"/>
      <c r="I57" s="570"/>
      <c r="L57" s="553"/>
      <c r="M57" s="571"/>
      <c r="N57" s="573" t="s">
        <v>200</v>
      </c>
      <c r="O57" s="339"/>
      <c r="P57" s="339"/>
      <c r="Q57" s="339"/>
      <c r="R57" s="340"/>
    </row>
    <row r="58" spans="1:18" hidden="1" x14ac:dyDescent="0.3">
      <c r="B58" s="903"/>
      <c r="C58" s="902"/>
      <c r="D58" s="901"/>
      <c r="E58" s="888"/>
      <c r="F58" s="41">
        <f t="shared" si="0"/>
        <v>0</v>
      </c>
      <c r="G58" s="151"/>
      <c r="I58" s="570"/>
      <c r="L58" s="553"/>
      <c r="M58" s="571"/>
      <c r="N58" s="573" t="s">
        <v>200</v>
      </c>
      <c r="O58" s="339"/>
      <c r="P58" s="339"/>
      <c r="Q58" s="339"/>
      <c r="R58" s="340"/>
    </row>
    <row r="59" spans="1:18" hidden="1" x14ac:dyDescent="0.3">
      <c r="B59" s="903"/>
      <c r="C59" s="902"/>
      <c r="D59" s="901"/>
      <c r="E59" s="888"/>
      <c r="F59" s="41">
        <f t="shared" si="0"/>
        <v>0</v>
      </c>
      <c r="G59" s="151"/>
      <c r="I59" s="570"/>
      <c r="L59" s="553"/>
      <c r="M59" s="571"/>
      <c r="N59" s="573" t="s">
        <v>200</v>
      </c>
      <c r="O59" s="339"/>
      <c r="P59" s="339"/>
      <c r="Q59" s="339"/>
      <c r="R59" s="340"/>
    </row>
    <row r="60" spans="1:18" hidden="1" x14ac:dyDescent="0.3">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Recon-ID#1'!J5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4.4" x14ac:dyDescent="0.3">
      <c r="B66" s="560" t="s">
        <v>5</v>
      </c>
      <c r="C66" s="740" t="s">
        <v>84</v>
      </c>
      <c r="D66" s="560" t="s">
        <v>71</v>
      </c>
      <c r="E66" s="560" t="s">
        <v>6</v>
      </c>
      <c r="F66" s="585" t="s">
        <v>7</v>
      </c>
      <c r="G66" s="586"/>
      <c r="I66" s="570"/>
      <c r="L66" s="553"/>
      <c r="M66" s="571"/>
      <c r="O66" s="339"/>
      <c r="P66" s="339"/>
      <c r="Q66" s="339"/>
      <c r="R66" s="340"/>
    </row>
    <row r="67" spans="2:18" hidden="1" x14ac:dyDescent="0.3">
      <c r="B67" s="908" t="s">
        <v>105</v>
      </c>
      <c r="C67" s="909"/>
      <c r="D67" s="910"/>
      <c r="E67" s="911"/>
      <c r="F67" s="82">
        <f>D67*E67</f>
        <v>0</v>
      </c>
      <c r="G67" s="151"/>
      <c r="I67" s="570"/>
      <c r="L67" s="553"/>
      <c r="M67" s="571"/>
      <c r="N67" s="573" t="s">
        <v>200</v>
      </c>
      <c r="O67" s="339"/>
      <c r="P67" s="339"/>
      <c r="Q67" s="339"/>
      <c r="R67" s="340"/>
    </row>
    <row r="68" spans="2:18" hidden="1" x14ac:dyDescent="0.3">
      <c r="B68" s="912" t="s">
        <v>105</v>
      </c>
      <c r="C68" s="913"/>
      <c r="D68" s="914"/>
      <c r="E68" s="915"/>
      <c r="F68" s="41">
        <f>D68*E68</f>
        <v>0</v>
      </c>
      <c r="G68" s="151"/>
      <c r="I68" s="570"/>
      <c r="L68" s="553"/>
      <c r="M68" s="571"/>
      <c r="N68" s="573" t="s">
        <v>200</v>
      </c>
      <c r="O68" s="339"/>
      <c r="P68" s="339"/>
      <c r="Q68" s="339"/>
      <c r="R68" s="340"/>
    </row>
    <row r="69" spans="2:18" hidden="1" x14ac:dyDescent="0.3">
      <c r="B69" s="912" t="s">
        <v>105</v>
      </c>
      <c r="C69" s="913"/>
      <c r="D69" s="914"/>
      <c r="E69" s="915"/>
      <c r="F69" s="41">
        <f>D69*E69</f>
        <v>0</v>
      </c>
      <c r="G69" s="151"/>
      <c r="I69" s="570"/>
      <c r="L69" s="553"/>
      <c r="M69" s="571"/>
      <c r="N69" s="573" t="s">
        <v>200</v>
      </c>
      <c r="O69" s="339"/>
      <c r="P69" s="339"/>
      <c r="Q69" s="339"/>
      <c r="R69" s="340"/>
    </row>
    <row r="70" spans="2:18" hidden="1"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Recon-ID#1'!J5</f>
        <v>#DIV/0!</v>
      </c>
      <c r="N71" s="598" t="s">
        <v>314</v>
      </c>
      <c r="O71" s="339"/>
      <c r="P71" s="339"/>
      <c r="Q71" s="339"/>
      <c r="R71" s="340"/>
    </row>
    <row r="72" spans="2:18" x14ac:dyDescent="0.3">
      <c r="B72" s="891" t="str">
        <f>'Mit Recon-Data'!B7</f>
        <v>Construction activities Labor</v>
      </c>
      <c r="C72" s="913"/>
      <c r="D72" s="902">
        <v>1</v>
      </c>
      <c r="E72" s="887">
        <f>'Mit Recon-ID#1'!N5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Recon-ID#1'!N17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Recon-ID#1'!N25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Recon-ID#1'!N31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Recon-ID#1'!N36</f>
        <v>0</v>
      </c>
      <c r="F76" s="41">
        <f t="shared" si="1"/>
        <v>0</v>
      </c>
      <c r="G76" s="151"/>
      <c r="I76" s="570"/>
      <c r="L76" s="553"/>
      <c r="M76" s="571"/>
      <c r="N76" s="573" t="s">
        <v>200</v>
      </c>
      <c r="O76" s="339"/>
      <c r="P76" s="339"/>
      <c r="Q76" s="339"/>
      <c r="R76" s="340"/>
    </row>
    <row r="77" spans="2:18" x14ac:dyDescent="0.3">
      <c r="B77" s="1008" t="s">
        <v>475</v>
      </c>
      <c r="C77" s="1009"/>
      <c r="D77" s="1010">
        <v>1</v>
      </c>
      <c r="E77" s="1011"/>
      <c r="F77" s="1012">
        <f t="shared" si="1"/>
        <v>0</v>
      </c>
      <c r="G77" s="151"/>
      <c r="I77" s="570"/>
      <c r="L77" s="553"/>
      <c r="M77" s="571"/>
      <c r="N77" s="573" t="s">
        <v>200</v>
      </c>
      <c r="O77" s="339"/>
      <c r="P77" s="339"/>
      <c r="Q77" s="339"/>
      <c r="R77" s="340"/>
    </row>
    <row r="78" spans="2:18" x14ac:dyDescent="0.3">
      <c r="B78" s="1004" t="s">
        <v>471</v>
      </c>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K9</f>
        <v>0</v>
      </c>
      <c r="N102" s="733" t="s">
        <v>477</v>
      </c>
      <c r="O102" s="612"/>
      <c r="P102" s="339"/>
      <c r="Q102" s="339"/>
      <c r="R102" s="340"/>
    </row>
    <row r="103" spans="1:18" ht="15"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v>
      </c>
      <c r="N110" s="626" t="s">
        <v>476</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Recon-ID#1'!M45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Recon-ID#1'!M52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Recon-ID#1'!M59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Recon-ID#1'!M63</f>
        <v>0</v>
      </c>
      <c r="F115" s="41">
        <f t="shared" si="3"/>
        <v>0</v>
      </c>
      <c r="G115" s="151"/>
      <c r="I115" s="570"/>
      <c r="J115" s="628"/>
      <c r="K115" s="628"/>
      <c r="L115" s="629"/>
      <c r="M115" s="571"/>
      <c r="N115" s="573" t="s">
        <v>247</v>
      </c>
      <c r="O115" s="339"/>
      <c r="P115" s="339"/>
      <c r="Q115" s="339"/>
      <c r="R115" s="340"/>
    </row>
    <row r="116" spans="1:18" x14ac:dyDescent="0.3">
      <c r="B116" s="1353" t="s">
        <v>475</v>
      </c>
      <c r="C116" s="1354"/>
      <c r="D116" s="1009">
        <v>1</v>
      </c>
      <c r="E116" s="1011"/>
      <c r="F116" s="1012">
        <f t="shared" si="3"/>
        <v>0</v>
      </c>
      <c r="G116" s="151"/>
      <c r="I116" s="570"/>
      <c r="J116" s="628"/>
      <c r="K116" s="628"/>
      <c r="L116" s="629"/>
      <c r="M116" s="571"/>
      <c r="N116" s="573" t="s">
        <v>200</v>
      </c>
      <c r="O116" s="339"/>
      <c r="P116" s="339"/>
      <c r="Q116" s="339"/>
      <c r="R116" s="340"/>
    </row>
    <row r="117" spans="1:18" s="55" customFormat="1" x14ac:dyDescent="0.3">
      <c r="B117" s="1349" t="s">
        <v>471</v>
      </c>
      <c r="C117" s="1350"/>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K9</f>
        <v>0</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v>
      </c>
      <c r="N129" s="663" t="s">
        <v>348</v>
      </c>
      <c r="O129" s="339"/>
      <c r="P129" s="339"/>
      <c r="Q129" s="339"/>
      <c r="R129" s="340"/>
    </row>
    <row r="130" spans="1:22" x14ac:dyDescent="0.3">
      <c r="A130" s="631"/>
      <c r="B130" s="656" t="s">
        <v>101</v>
      </c>
      <c r="C130" s="747">
        <f>'Mit Recon-ID#1'!B72</f>
        <v>0</v>
      </c>
      <c r="D130" s="657"/>
      <c r="E130" s="658">
        <f>F62+E97+E124</f>
        <v>0</v>
      </c>
      <c r="F130" s="664">
        <f>C130*E130+G130</f>
        <v>0</v>
      </c>
      <c r="G130" s="665">
        <f>'Mit Recon-ID#1'!I72</f>
        <v>0</v>
      </c>
      <c r="I130" s="644">
        <v>0</v>
      </c>
      <c r="J130" s="661">
        <f>F130</f>
        <v>0</v>
      </c>
      <c r="K130" s="661" t="e">
        <f>J130*M130+I130</f>
        <v>#DIV/0!</v>
      </c>
      <c r="L130" s="662" t="e">
        <f>J130-K130</f>
        <v>#DIV/0!</v>
      </c>
      <c r="M130" s="735" t="e">
        <f>'Mit Recon-ID#1'!J5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2.4" customHeight="1" x14ac:dyDescent="0.3">
      <c r="A139" s="761"/>
      <c r="B139" s="757"/>
      <c r="C139" s="757"/>
      <c r="D139" s="757"/>
      <c r="E139" s="757"/>
      <c r="F139" s="757"/>
      <c r="G139" s="757"/>
      <c r="H139" s="757"/>
      <c r="I139" s="757"/>
      <c r="J139" s="757"/>
      <c r="K139" s="757"/>
      <c r="L139" s="757"/>
      <c r="N139" s="762"/>
    </row>
    <row r="140" spans="1:22" s="40" customFormat="1" ht="5.25"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2.4" customHeight="1" x14ac:dyDescent="0.3">
      <c r="A158" s="761"/>
      <c r="B158" s="791"/>
      <c r="C158" s="792"/>
      <c r="D158" s="792"/>
      <c r="E158" s="792"/>
      <c r="F158" s="792"/>
      <c r="G158" s="792"/>
      <c r="H158" s="792"/>
      <c r="I158" s="792"/>
      <c r="J158" s="792"/>
      <c r="K158" s="792"/>
      <c r="L158" s="793"/>
      <c r="N158" s="762"/>
    </row>
    <row r="159" spans="1:22" s="40" customFormat="1" ht="5.25"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E9diUmU3w+bn5cqBKiXopQyj5asDZ0xWG+PTeHXAX4LV3wuYWnCn3FYkJxwfK1Ex+EQi8I44HyBH1+pmU0nOzw==" saltValue="oDgM5h2HYZYBk+n2YNiwYg==" spinCount="100000" sheet="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6" orientation="portrait" r:id="rId1"/>
  <headerFooter>
    <oddFooter>&amp;L&amp;"Arial,Italic"&amp;10&amp;D; Reviewed/Submitted by PM:_________</oddFooter>
  </headerFooter>
  <rowBreaks count="1" manualBreakCount="1">
    <brk id="140"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F9AD1-0A0C-4B4B-87C2-C787CAB3B039}">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473</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0trchdZhiPEm9/HKexERi4ketr9inY2JYiZ2wZMT83k4QeEkLfV0wK3CNuMRt0/aeWE6E2Y147/H4xgQpccGIw==" saltValue="GKHAAihzjes5DJNb6kT3iw=="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5B4C-2ABC-4832-8ED4-0CCC76FB43AB}">
  <sheetPr>
    <tabColor theme="7" tint="0.79998168889431442"/>
    <pageSetUpPr fitToPage="1"/>
  </sheetPr>
  <dimension ref="A1:V159"/>
  <sheetViews>
    <sheetView topLeftCell="A11" zoomScaleNormal="100" workbookViewId="0">
      <selection activeCell="A117" sqref="A117:XFD12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Recon-ID#2'!A3</f>
        <v xml:space="preserve">Property Address ID#2: </v>
      </c>
      <c r="C11" s="892"/>
      <c r="D11" s="893"/>
      <c r="E11" s="894"/>
      <c r="F11" s="895">
        <f>D11*E11</f>
        <v>0</v>
      </c>
      <c r="G11" s="151"/>
      <c r="I11" s="570"/>
      <c r="L11" s="553"/>
      <c r="M11" s="571"/>
      <c r="O11" s="339"/>
      <c r="P11" s="339"/>
      <c r="Q11" s="339"/>
      <c r="R11" s="340"/>
    </row>
    <row r="12" spans="1:18" ht="14.4" customHeight="1" x14ac:dyDescent="0.3">
      <c r="B12" s="890">
        <f>'Mit Recon-ID#2'!B3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Recon-ID#2'!M5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Recon-ID#2'!M17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Recon-ID#2'!M25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Recon-ID#2'!M31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Recon-ID#2'!M36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Recon-ID#2'!J5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Recon-ID#2'!J5</f>
        <v>#DIV/0!</v>
      </c>
      <c r="N71" s="598" t="s">
        <v>314</v>
      </c>
      <c r="O71" s="339"/>
      <c r="P71" s="339"/>
      <c r="Q71" s="339"/>
      <c r="R71" s="340"/>
    </row>
    <row r="72" spans="2:18" x14ac:dyDescent="0.3">
      <c r="B72" s="891" t="str">
        <f>'Mit Recon-Data'!B7</f>
        <v>Construction activities Labor</v>
      </c>
      <c r="C72" s="913"/>
      <c r="D72" s="902">
        <v>1</v>
      </c>
      <c r="E72" s="887">
        <f>'Mit Recon-ID#2'!N5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Recon-ID#2'!N17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Recon-ID#2'!N25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Recon-ID#2'!N31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Recon-ID#2'!N36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Recon-ID#2'!J45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Recon-ID#2'!M45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Recon-ID#2'!M52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Recon-ID#2'!M59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Recon-ID#2'!M63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Recon-ID#2'!J45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Recon-ID#2'!B72</f>
        <v>0</v>
      </c>
      <c r="D130" s="657"/>
      <c r="E130" s="658">
        <f>F62+E97+E124</f>
        <v>0</v>
      </c>
      <c r="F130" s="664">
        <f>C130*E130+G130</f>
        <v>0</v>
      </c>
      <c r="G130" s="665">
        <f>'Mit Recon-ID#2'!I72</f>
        <v>0</v>
      </c>
      <c r="I130" s="644">
        <v>0</v>
      </c>
      <c r="J130" s="661">
        <f>F130</f>
        <v>0</v>
      </c>
      <c r="K130" s="661" t="e">
        <f>J130*M130+I130</f>
        <v>#DIV/0!</v>
      </c>
      <c r="L130" s="662" t="e">
        <f>J130-K130</f>
        <v>#DIV/0!</v>
      </c>
      <c r="M130" s="735" t="e">
        <f>'Mit Recon-ID#2'!J5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05:C105"/>
    <mergeCell ref="C1:F1"/>
    <mergeCell ref="I4:N4"/>
    <mergeCell ref="E5:F5"/>
    <mergeCell ref="B7:F7"/>
    <mergeCell ref="I7:L7"/>
    <mergeCell ref="B64:F64"/>
    <mergeCell ref="B71:C71"/>
    <mergeCell ref="B97:C97"/>
    <mergeCell ref="B100:F100"/>
    <mergeCell ref="B103:C103"/>
    <mergeCell ref="B104:C104"/>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24:C124"/>
    <mergeCell ref="N141:N142"/>
    <mergeCell ref="B118:C118"/>
    <mergeCell ref="B119:C119"/>
    <mergeCell ref="B120:C120"/>
    <mergeCell ref="B121:C121"/>
    <mergeCell ref="B122:C122"/>
    <mergeCell ref="B123:C123"/>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DBD0-99D8-4013-ABD1-D0BC2FCE80B9}">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478</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ncNaWXtOmYw1NomZ//D/jILFnip+rI4nEGSPyeQzIA6zJz6xm2iC/KO7jI00zYLuYqRXLRok/jylONUYSikWrQ==" saltValue="EEYms7t86DGnPqKUOLRB1Q=="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F5CA-B33E-47DA-A2EA-E07AEC0D31C2}">
  <sheetPr>
    <tabColor theme="7" tint="0.79998168889431442"/>
    <pageSetUpPr fitToPage="1"/>
  </sheetPr>
  <dimension ref="A1:V159"/>
  <sheetViews>
    <sheetView topLeftCell="A11" zoomScaleNormal="100" workbookViewId="0">
      <selection activeCell="A3" sqref="A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Recon-ID#3'!A3</f>
        <v xml:space="preserve">Property Address ID#3: </v>
      </c>
      <c r="C11" s="892"/>
      <c r="D11" s="893"/>
      <c r="E11" s="894"/>
      <c r="F11" s="895">
        <f>D11*E11</f>
        <v>0</v>
      </c>
      <c r="G11" s="151"/>
      <c r="I11" s="570"/>
      <c r="L11" s="553"/>
      <c r="M11" s="571"/>
      <c r="O11" s="339"/>
      <c r="P11" s="339"/>
      <c r="Q11" s="339"/>
      <c r="R11" s="340"/>
    </row>
    <row r="12" spans="1:18" ht="14.4" customHeight="1" x14ac:dyDescent="0.3">
      <c r="B12" s="890">
        <f>'Mit Recon-ID#3'!B3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Recon-ID#3'!M5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Recon-ID#3'!M17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Recon-ID#3'!M25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Recon-ID#3'!M31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Recon-ID#3'!M36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Recon-ID#3'!J5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Recon-ID#3'!J5</f>
        <v>#DIV/0!</v>
      </c>
      <c r="N71" s="598" t="s">
        <v>314</v>
      </c>
      <c r="O71" s="339"/>
      <c r="P71" s="339"/>
      <c r="Q71" s="339"/>
      <c r="R71" s="340"/>
    </row>
    <row r="72" spans="2:18" x14ac:dyDescent="0.3">
      <c r="B72" s="891" t="str">
        <f>'Mit Recon-Data'!B7</f>
        <v>Construction activities Labor</v>
      </c>
      <c r="C72" s="913"/>
      <c r="D72" s="902">
        <v>1</v>
      </c>
      <c r="E72" s="887">
        <f>'Mit Recon-ID#3'!N5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Recon-ID#3'!N17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Recon-ID#3'!N25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Recon-ID#3'!N31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Recon-ID#3'!N36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Recon-ID#3'!J45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Recon-ID#3'!M45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Recon-ID#3'!M52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Recon-ID#3'!M59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Recon-ID#3'!M63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Recon-ID#3'!J45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Recon-ID#3'!B72</f>
        <v>0</v>
      </c>
      <c r="D130" s="657"/>
      <c r="E130" s="658">
        <f>F62+E97+E124</f>
        <v>0</v>
      </c>
      <c r="F130" s="664">
        <f>C130*E130+G130</f>
        <v>0</v>
      </c>
      <c r="G130" s="665">
        <f>'Mit Recon-ID#3'!I72</f>
        <v>0</v>
      </c>
      <c r="I130" s="644">
        <v>0</v>
      </c>
      <c r="J130" s="661">
        <f>F130</f>
        <v>0</v>
      </c>
      <c r="K130" s="661" t="e">
        <f>J130*M130+I130</f>
        <v>#DIV/0!</v>
      </c>
      <c r="L130" s="662" t="e">
        <f>J130-K130</f>
        <v>#DIV/0!</v>
      </c>
      <c r="M130" s="735" t="e">
        <f>'Mit Recon-ID#3'!J5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25CB4-2693-41BB-9110-C368CFE5ED64}">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479</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AJJV6Bv8bUZLa4jtolQZpsZAY0Mzuw8XghFHQJbZUzy92s4ItDfzK6QJPb972ute7kLFTS3aTEPBO9O/jqbX+A==" saltValue="mTnzFYh5oWjSmwPuL7CSQg=="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AE83-1E4E-4B26-B4AE-F9282ED2CC33}">
  <sheetPr>
    <tabColor theme="7" tint="0.79998168889431442"/>
    <pageSetUpPr fitToPage="1"/>
  </sheetPr>
  <dimension ref="A1:V159"/>
  <sheetViews>
    <sheetView topLeftCell="A14" zoomScaleNormal="100" workbookViewId="0">
      <selection activeCell="A3" sqref="A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Recon-ID#4'!A3</f>
        <v xml:space="preserve">Property Address ID#4: </v>
      </c>
      <c r="C11" s="892"/>
      <c r="D11" s="893"/>
      <c r="E11" s="894"/>
      <c r="F11" s="895">
        <f>D11*E11</f>
        <v>0</v>
      </c>
      <c r="G11" s="151"/>
      <c r="I11" s="570"/>
      <c r="L11" s="553"/>
      <c r="M11" s="571"/>
      <c r="O11" s="339"/>
      <c r="P11" s="339"/>
      <c r="Q11" s="339"/>
      <c r="R11" s="340"/>
    </row>
    <row r="12" spans="1:18" ht="14.4" customHeight="1" x14ac:dyDescent="0.3">
      <c r="B12" s="890">
        <f>'Mit Recon-ID#4'!B3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Recon-ID#4'!M5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Recon-ID#4'!M17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Recon-ID#4'!M25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Recon-ID#4'!M31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Recon-ID#4'!M36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Recon-ID#4'!J5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Recon-ID#4'!J5</f>
        <v>#DIV/0!</v>
      </c>
      <c r="N71" s="598" t="s">
        <v>314</v>
      </c>
      <c r="O71" s="339"/>
      <c r="P71" s="339"/>
      <c r="Q71" s="339"/>
      <c r="R71" s="340"/>
    </row>
    <row r="72" spans="2:18" x14ac:dyDescent="0.3">
      <c r="B72" s="891" t="str">
        <f>'Mit Recon-Data'!B7</f>
        <v>Construction activities Labor</v>
      </c>
      <c r="C72" s="913"/>
      <c r="D72" s="902">
        <v>1</v>
      </c>
      <c r="E72" s="887">
        <f>'Mit Recon-ID#4'!N5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Recon-ID#4'!N17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Recon-ID#4'!N25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Recon-ID#4'!N31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Recon-ID#4'!N36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Recon-ID#4'!J45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Recon-ID#4'!M45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Recon-ID#4'!M52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Recon-ID#4'!M59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Recon-ID#4'!M63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Recon-ID#4'!J45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Recon-ID#4'!B72</f>
        <v>0</v>
      </c>
      <c r="D130" s="657"/>
      <c r="E130" s="658">
        <f>F62+E97+E124</f>
        <v>0</v>
      </c>
      <c r="F130" s="664">
        <f>C130*E130+G130</f>
        <v>0</v>
      </c>
      <c r="G130" s="665">
        <f>'Mit Recon-ID#4'!I72</f>
        <v>0</v>
      </c>
      <c r="I130" s="644">
        <v>0</v>
      </c>
      <c r="J130" s="661">
        <f>F130</f>
        <v>0</v>
      </c>
      <c r="K130" s="661" t="e">
        <f>J130*M130+I130</f>
        <v>#DIV/0!</v>
      </c>
      <c r="L130" s="662" t="e">
        <f>J130-K130</f>
        <v>#DIV/0!</v>
      </c>
      <c r="M130" s="735" t="e">
        <f>'Mit Recon-ID#4'!J5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S64"/>
  <sheetViews>
    <sheetView zoomScaleNormal="100" workbookViewId="0">
      <selection activeCell="A39" sqref="A39:XFD54"/>
    </sheetView>
  </sheetViews>
  <sheetFormatPr defaultColWidth="9.44140625" defaultRowHeight="13.2" x14ac:dyDescent="0.25"/>
  <cols>
    <col min="1" max="1" width="2.5546875" style="3" customWidth="1"/>
    <col min="2" max="2" width="8.44140625" style="3" customWidth="1"/>
    <col min="3" max="3" width="10.5546875" style="3" customWidth="1"/>
    <col min="4" max="4" width="8.5546875" style="3" customWidth="1"/>
    <col min="5" max="6" width="6.5546875" style="3" customWidth="1"/>
    <col min="7" max="7" width="0.5546875" style="3" customWidth="1"/>
    <col min="8" max="8" width="14.5546875" style="3" bestFit="1" customWidth="1"/>
    <col min="9" max="9" width="1.44140625" style="3" customWidth="1"/>
    <col min="10" max="10" width="16" style="3" customWidth="1"/>
    <col min="11" max="11" width="10.44140625" style="3" bestFit="1" customWidth="1"/>
    <col min="12" max="12" width="20.109375" style="3" bestFit="1" customWidth="1"/>
    <col min="13" max="13" width="4.109375" style="50" customWidth="1"/>
    <col min="14" max="14" width="1.5546875" style="3" customWidth="1"/>
    <col min="15" max="16" width="16" style="3" customWidth="1"/>
    <col min="17" max="17" width="9.5546875" style="3" bestFit="1" customWidth="1"/>
    <col min="18" max="16384" width="9.44140625" style="3"/>
  </cols>
  <sheetData>
    <row r="1" spans="1:19" ht="15.6" x14ac:dyDescent="0.3">
      <c r="A1" s="2" t="s">
        <v>80</v>
      </c>
      <c r="B1" s="1158" t="s">
        <v>10</v>
      </c>
      <c r="C1" s="1158"/>
      <c r="D1" s="1158"/>
      <c r="E1" s="1158"/>
      <c r="F1" s="1158"/>
      <c r="G1" s="1158"/>
      <c r="H1" s="1158"/>
      <c r="I1" s="1158"/>
      <c r="J1" s="1158"/>
      <c r="K1" s="58"/>
      <c r="L1" s="354" t="str">
        <f>Budget!E5</f>
        <v>ID# ____-___-R (___)</v>
      </c>
      <c r="M1" s="51"/>
      <c r="N1" s="83"/>
    </row>
    <row r="2" spans="1:19" ht="13.8" x14ac:dyDescent="0.25">
      <c r="B2" s="5"/>
      <c r="C2" s="5"/>
      <c r="L2" s="43" t="s">
        <v>32</v>
      </c>
      <c r="M2" s="155"/>
      <c r="N2" s="84"/>
      <c r="O2" s="33"/>
      <c r="P2" s="33"/>
    </row>
    <row r="3" spans="1:19" ht="8.85" customHeight="1" thickBot="1" x14ac:dyDescent="0.3">
      <c r="A3" s="2"/>
      <c r="B3" s="2"/>
      <c r="C3" s="2"/>
      <c r="D3" s="2"/>
      <c r="N3" s="83"/>
    </row>
    <row r="4" spans="1:19" ht="50.25" customHeight="1" thickBot="1" x14ac:dyDescent="0.3">
      <c r="B4" s="1164" t="s">
        <v>88</v>
      </c>
      <c r="C4" s="1164"/>
      <c r="D4" s="1164"/>
      <c r="E4" s="1164"/>
      <c r="F4" s="1164"/>
      <c r="G4" s="1164"/>
      <c r="H4" s="1164"/>
      <c r="I4" s="1164"/>
      <c r="J4" s="1164"/>
      <c r="K4" s="1164"/>
      <c r="L4" s="1164"/>
      <c r="N4" s="83"/>
      <c r="O4" s="312" t="s">
        <v>48</v>
      </c>
      <c r="P4" s="311" t="s">
        <v>72</v>
      </c>
    </row>
    <row r="5" spans="1:19" x14ac:dyDescent="0.25">
      <c r="B5" s="6"/>
      <c r="C5" s="6"/>
      <c r="D5" s="6"/>
      <c r="E5" s="6"/>
      <c r="F5" s="6"/>
      <c r="G5" s="6"/>
      <c r="H5" s="6"/>
      <c r="I5" s="6"/>
      <c r="J5" s="7"/>
      <c r="M5" s="156" t="s">
        <v>29</v>
      </c>
      <c r="N5" s="83"/>
      <c r="O5" s="131"/>
      <c r="P5" s="85"/>
    </row>
    <row r="6" spans="1:19" ht="4.3499999999999996" customHeight="1" x14ac:dyDescent="0.25">
      <c r="A6" s="8"/>
      <c r="B6" s="8"/>
      <c r="C6" s="8"/>
      <c r="D6" s="8"/>
      <c r="E6" s="8"/>
      <c r="F6" s="8"/>
      <c r="G6" s="8"/>
      <c r="H6" s="8"/>
      <c r="I6" s="8"/>
      <c r="J6" s="7"/>
      <c r="N6" s="83"/>
      <c r="O6" s="131"/>
      <c r="P6" s="85"/>
    </row>
    <row r="7" spans="1:19" x14ac:dyDescent="0.25">
      <c r="A7" s="79">
        <v>1</v>
      </c>
      <c r="B7" s="9" t="s">
        <v>11</v>
      </c>
      <c r="C7" s="9"/>
      <c r="D7" s="10"/>
      <c r="E7" s="11"/>
      <c r="F7" s="11"/>
      <c r="G7" s="11"/>
      <c r="H7" s="12" t="e">
        <f>H25*J7+M7</f>
        <v>#DIV/0!</v>
      </c>
      <c r="I7" s="13"/>
      <c r="J7" s="173" t="e">
        <f>'Funding Summary'!J7</f>
        <v>#DIV/0!</v>
      </c>
      <c r="K7" s="3" t="s">
        <v>12</v>
      </c>
      <c r="L7" s="15" t="s">
        <v>13</v>
      </c>
      <c r="M7" s="67">
        <v>0</v>
      </c>
      <c r="N7" s="83"/>
      <c r="O7" s="324">
        <v>0</v>
      </c>
      <c r="P7" s="325" t="e">
        <f>H7-O7</f>
        <v>#DIV/0!</v>
      </c>
      <c r="Q7" s="16"/>
    </row>
    <row r="8" spans="1:19" x14ac:dyDescent="0.25">
      <c r="A8" s="79"/>
      <c r="B8" s="17"/>
      <c r="C8" s="17"/>
      <c r="D8" s="18"/>
      <c r="E8" s="19"/>
      <c r="F8" s="20"/>
      <c r="G8" s="20"/>
      <c r="H8" s="21"/>
      <c r="I8" s="21"/>
      <c r="J8" s="177"/>
      <c r="M8" s="62"/>
      <c r="N8" s="83"/>
      <c r="O8" s="326"/>
      <c r="P8" s="325"/>
      <c r="Q8" s="16"/>
    </row>
    <row r="9" spans="1:19" x14ac:dyDescent="0.25">
      <c r="A9" s="79">
        <v>2</v>
      </c>
      <c r="B9" s="9" t="s">
        <v>14</v>
      </c>
      <c r="C9" s="17"/>
      <c r="D9" s="18"/>
      <c r="E9" s="19"/>
      <c r="F9" s="20"/>
      <c r="G9" s="20"/>
      <c r="H9" s="22"/>
      <c r="I9" s="22"/>
      <c r="J9" s="177"/>
      <c r="M9" s="62"/>
      <c r="N9" s="83"/>
      <c r="O9" s="326"/>
      <c r="P9" s="325"/>
      <c r="Q9" s="23"/>
    </row>
    <row r="10" spans="1:19" x14ac:dyDescent="0.25">
      <c r="A10" s="79"/>
      <c r="H10" s="75"/>
      <c r="I10" s="7"/>
      <c r="J10" s="177"/>
      <c r="M10" s="62"/>
      <c r="N10" s="83"/>
      <c r="O10" s="326"/>
      <c r="P10" s="325"/>
      <c r="Q10" s="16"/>
    </row>
    <row r="11" spans="1:19" x14ac:dyDescent="0.25">
      <c r="A11" s="79">
        <v>3</v>
      </c>
      <c r="C11" s="3" t="s">
        <v>15</v>
      </c>
      <c r="H11" s="24" t="e">
        <f>H25-H7-H13-H15-H17-H19</f>
        <v>#DIV/0!</v>
      </c>
      <c r="I11" s="25"/>
      <c r="J11" s="173" t="e">
        <f>J25-J7-J13-J15-J17-J19</f>
        <v>#DIV/0!</v>
      </c>
      <c r="K11" s="3" t="s">
        <v>16</v>
      </c>
      <c r="L11" s="3" t="s">
        <v>17</v>
      </c>
      <c r="M11" s="67">
        <v>0</v>
      </c>
      <c r="N11" s="83"/>
      <c r="O11" s="324">
        <v>0</v>
      </c>
      <c r="P11" s="325" t="e">
        <f t="shared" ref="P11:P19" si="0">H11-O11</f>
        <v>#DIV/0!</v>
      </c>
      <c r="Q11" s="16"/>
    </row>
    <row r="12" spans="1:19" x14ac:dyDescent="0.25">
      <c r="A12" s="79"/>
      <c r="H12" s="75"/>
      <c r="I12" s="7"/>
      <c r="J12" s="174"/>
      <c r="M12" s="62"/>
      <c r="N12" s="83"/>
      <c r="O12" s="326"/>
      <c r="P12" s="325"/>
      <c r="Q12" s="16"/>
    </row>
    <row r="13" spans="1:19" x14ac:dyDescent="0.25">
      <c r="A13" s="79">
        <v>4</v>
      </c>
      <c r="H13" s="24">
        <f>H25*J13+M13</f>
        <v>0</v>
      </c>
      <c r="I13" s="26"/>
      <c r="J13" s="173">
        <v>0</v>
      </c>
      <c r="K13" s="3" t="s">
        <v>16</v>
      </c>
      <c r="L13" s="3" t="s">
        <v>18</v>
      </c>
      <c r="M13" s="67">
        <v>0</v>
      </c>
      <c r="N13" s="83"/>
      <c r="O13" s="324">
        <v>0</v>
      </c>
      <c r="P13" s="325">
        <f t="shared" si="0"/>
        <v>0</v>
      </c>
      <c r="Q13" s="16"/>
    </row>
    <row r="14" spans="1:19" x14ac:dyDescent="0.25">
      <c r="A14" s="79"/>
      <c r="H14" s="75"/>
      <c r="I14" s="7"/>
      <c r="J14" s="174"/>
      <c r="M14" s="62"/>
      <c r="N14" s="83"/>
      <c r="O14" s="326"/>
      <c r="P14" s="325"/>
      <c r="Q14" s="52"/>
      <c r="R14" s="45"/>
      <c r="S14" s="45"/>
    </row>
    <row r="15" spans="1:19" x14ac:dyDescent="0.25">
      <c r="A15" s="79">
        <v>5</v>
      </c>
      <c r="H15" s="24">
        <f>H25*J15+M15</f>
        <v>0</v>
      </c>
      <c r="I15" s="26"/>
      <c r="J15" s="173">
        <v>0</v>
      </c>
      <c r="K15" s="3" t="s">
        <v>16</v>
      </c>
      <c r="L15" s="3" t="s">
        <v>42</v>
      </c>
      <c r="M15" s="67">
        <v>0</v>
      </c>
      <c r="N15" s="83"/>
      <c r="O15" s="324">
        <v>0</v>
      </c>
      <c r="P15" s="325">
        <f t="shared" si="0"/>
        <v>0</v>
      </c>
      <c r="Q15" s="52"/>
      <c r="R15" s="45"/>
      <c r="S15" s="45"/>
    </row>
    <row r="16" spans="1:19" x14ac:dyDescent="0.25">
      <c r="A16" s="79"/>
      <c r="H16" s="76"/>
      <c r="I16" s="27"/>
      <c r="J16" s="175"/>
      <c r="M16" s="62"/>
      <c r="N16" s="83"/>
      <c r="O16" s="326"/>
      <c r="P16" s="325"/>
      <c r="Q16" s="16"/>
    </row>
    <row r="17" spans="1:17" x14ac:dyDescent="0.25">
      <c r="A17" s="79">
        <v>6</v>
      </c>
      <c r="H17" s="24">
        <f>H25*J17+M17</f>
        <v>0</v>
      </c>
      <c r="I17" s="26"/>
      <c r="J17" s="173">
        <v>0</v>
      </c>
      <c r="K17" s="3" t="s">
        <v>19</v>
      </c>
      <c r="L17" s="3" t="s">
        <v>20</v>
      </c>
      <c r="M17" s="67">
        <v>0</v>
      </c>
      <c r="N17" s="83"/>
      <c r="O17" s="324">
        <v>0</v>
      </c>
      <c r="P17" s="325">
        <f t="shared" si="0"/>
        <v>0</v>
      </c>
      <c r="Q17" s="16"/>
    </row>
    <row r="18" spans="1:17" x14ac:dyDescent="0.25">
      <c r="A18" s="79"/>
      <c r="H18" s="76"/>
      <c r="I18" s="27"/>
      <c r="J18" s="176"/>
      <c r="M18" s="62"/>
      <c r="N18" s="83"/>
      <c r="O18" s="326"/>
      <c r="P18" s="325"/>
      <c r="Q18" s="16"/>
    </row>
    <row r="19" spans="1:17" x14ac:dyDescent="0.25">
      <c r="A19" s="79">
        <v>7</v>
      </c>
      <c r="B19" s="25" t="s">
        <v>21</v>
      </c>
      <c r="H19" s="24">
        <f>H25*J19+M19</f>
        <v>0</v>
      </c>
      <c r="I19" s="26"/>
      <c r="J19" s="173">
        <v>0</v>
      </c>
      <c r="K19" s="3" t="s">
        <v>19</v>
      </c>
      <c r="M19" s="67">
        <v>0</v>
      </c>
      <c r="N19" s="83"/>
      <c r="O19" s="324">
        <v>0</v>
      </c>
      <c r="P19" s="325">
        <f t="shared" si="0"/>
        <v>0</v>
      </c>
      <c r="Q19" s="16"/>
    </row>
    <row r="20" spans="1:17" ht="7.5" customHeight="1" x14ac:dyDescent="0.25">
      <c r="A20" s="79"/>
      <c r="H20" s="75"/>
      <c r="I20" s="7"/>
      <c r="J20" s="7"/>
      <c r="M20" s="68"/>
      <c r="N20" s="83"/>
      <c r="O20" s="326"/>
      <c r="P20" s="325"/>
      <c r="Q20" s="16"/>
    </row>
    <row r="21" spans="1:17" x14ac:dyDescent="0.25">
      <c r="A21" s="79"/>
      <c r="B21" s="29" t="s">
        <v>89</v>
      </c>
      <c r="C21" s="28"/>
      <c r="D21" s="28"/>
      <c r="E21" s="28"/>
      <c r="F21" s="30"/>
      <c r="G21" s="28"/>
      <c r="H21" s="77"/>
      <c r="I21" s="31"/>
      <c r="J21" s="7"/>
      <c r="M21" s="68"/>
      <c r="N21" s="83"/>
      <c r="O21" s="326"/>
      <c r="P21" s="325"/>
      <c r="Q21" s="16"/>
    </row>
    <row r="22" spans="1:17" ht="14.85" customHeight="1" x14ac:dyDescent="0.25">
      <c r="A22" s="80"/>
      <c r="B22" s="1165">
        <f>'Funding Summary'!B22:E22</f>
        <v>0</v>
      </c>
      <c r="C22" s="1165"/>
      <c r="D22" s="1165"/>
      <c r="E22" s="1165"/>
      <c r="F22" s="1165"/>
      <c r="G22" s="28"/>
      <c r="H22" s="77"/>
      <c r="I22" s="31"/>
      <c r="J22" s="7"/>
      <c r="M22" s="68"/>
      <c r="N22" s="83"/>
      <c r="O22" s="326"/>
      <c r="P22" s="325"/>
      <c r="Q22" s="16"/>
    </row>
    <row r="23" spans="1:17" ht="14.85" customHeight="1" x14ac:dyDescent="0.25">
      <c r="A23" s="80"/>
      <c r="B23" s="1166">
        <f>'Funding Summary'!B23:E23</f>
        <v>0</v>
      </c>
      <c r="C23" s="1166"/>
      <c r="D23" s="1166"/>
      <c r="E23" s="1166"/>
      <c r="F23" s="1166"/>
      <c r="H23" s="75"/>
      <c r="I23" s="7"/>
      <c r="J23" s="7"/>
      <c r="M23" s="68"/>
      <c r="N23" s="83"/>
      <c r="O23" s="326"/>
      <c r="P23" s="325"/>
      <c r="Q23" s="16"/>
    </row>
    <row r="24" spans="1:17" ht="3" customHeight="1" x14ac:dyDescent="0.25">
      <c r="A24" s="80"/>
      <c r="B24" s="29"/>
      <c r="C24" s="29"/>
      <c r="D24" s="29"/>
      <c r="E24" s="29"/>
      <c r="F24" s="78"/>
      <c r="H24" s="75"/>
      <c r="I24" s="7"/>
      <c r="J24" s="7"/>
      <c r="M24" s="68"/>
      <c r="N24" s="83"/>
      <c r="O24" s="326"/>
      <c r="P24" s="325"/>
      <c r="Q24" s="16"/>
    </row>
    <row r="25" spans="1:17" ht="14.4" thickBot="1" x14ac:dyDescent="0.3">
      <c r="A25" s="79">
        <v>8</v>
      </c>
      <c r="B25" s="25" t="s">
        <v>22</v>
      </c>
      <c r="H25" s="24">
        <f>Budget!E470</f>
        <v>0</v>
      </c>
      <c r="I25" s="7"/>
      <c r="J25" s="74">
        <v>1</v>
      </c>
      <c r="K25" s="32" t="s">
        <v>23</v>
      </c>
      <c r="L25" s="3" t="s">
        <v>24</v>
      </c>
      <c r="M25" s="67">
        <f>SUM(M7:M22)</f>
        <v>0</v>
      </c>
      <c r="N25" s="83"/>
      <c r="O25" s="327">
        <f>O7+O11+O13+O15+O17+O19</f>
        <v>0</v>
      </c>
      <c r="P25" s="328">
        <f>H25-O25</f>
        <v>0</v>
      </c>
      <c r="Q25" s="16"/>
    </row>
    <row r="26" spans="1:17" x14ac:dyDescent="0.25">
      <c r="H26" s="45"/>
      <c r="N26" s="83"/>
      <c r="O26" s="329"/>
      <c r="P26" s="330"/>
      <c r="Q26" s="16"/>
    </row>
    <row r="27" spans="1:17" s="33" customFormat="1" ht="11.4" x14ac:dyDescent="0.2">
      <c r="A27" s="69"/>
      <c r="B27" s="1168" t="s">
        <v>90</v>
      </c>
      <c r="C27" s="1169"/>
      <c r="D27" s="1169"/>
      <c r="E27" s="1169"/>
      <c r="F27" s="1169"/>
      <c r="G27" s="1169"/>
      <c r="H27" s="1169"/>
      <c r="I27" s="1169"/>
      <c r="J27" s="1169"/>
      <c r="K27" s="1169"/>
      <c r="L27" s="1169"/>
      <c r="M27" s="50"/>
      <c r="N27" s="84"/>
      <c r="O27" s="331"/>
      <c r="P27" s="332"/>
    </row>
    <row r="28" spans="1:17" x14ac:dyDescent="0.25">
      <c r="A28" s="70"/>
      <c r="B28" s="1167" t="s">
        <v>91</v>
      </c>
      <c r="C28" s="1167"/>
      <c r="D28" s="1167"/>
      <c r="E28" s="1167"/>
      <c r="F28" s="1167"/>
      <c r="G28" s="1167"/>
      <c r="H28" s="1167"/>
      <c r="I28" s="1167"/>
      <c r="J28" s="1167"/>
      <c r="K28" s="1167"/>
      <c r="L28" s="1167"/>
      <c r="N28" s="83"/>
      <c r="O28" s="333"/>
      <c r="P28" s="330"/>
    </row>
    <row r="29" spans="1:17" x14ac:dyDescent="0.25">
      <c r="A29" s="69"/>
      <c r="B29" s="1168" t="s">
        <v>43</v>
      </c>
      <c r="C29" s="1169"/>
      <c r="D29" s="1169"/>
      <c r="E29" s="1169"/>
      <c r="F29" s="1169"/>
      <c r="G29" s="1169"/>
      <c r="H29" s="1169"/>
      <c r="I29" s="1169"/>
      <c r="J29" s="1169"/>
      <c r="K29" s="1169"/>
      <c r="L29" s="1169"/>
      <c r="N29" s="83"/>
      <c r="O29" s="333"/>
      <c r="P29" s="330"/>
    </row>
    <row r="30" spans="1:17" ht="12.75" customHeight="1" x14ac:dyDescent="0.25">
      <c r="A30" s="69"/>
      <c r="B30" s="1170" t="s">
        <v>44</v>
      </c>
      <c r="C30" s="1170"/>
      <c r="D30" s="1170"/>
      <c r="E30" s="1171"/>
      <c r="F30" s="1171"/>
      <c r="G30" s="1171"/>
      <c r="H30" s="1171"/>
      <c r="I30" s="1171"/>
      <c r="J30" s="1171"/>
      <c r="K30" s="1171"/>
      <c r="L30" s="1171"/>
      <c r="N30" s="83"/>
      <c r="O30" s="333"/>
      <c r="P30" s="330"/>
    </row>
    <row r="31" spans="1:17" x14ac:dyDescent="0.25">
      <c r="B31" s="1160"/>
      <c r="C31" s="1161"/>
      <c r="D31" s="1161"/>
      <c r="E31" s="1161"/>
      <c r="F31" s="1161"/>
      <c r="G31" s="1161"/>
      <c r="H31" s="1161"/>
      <c r="I31" s="1161"/>
      <c r="J31" s="1161"/>
      <c r="K31" s="1161"/>
      <c r="L31" s="1161"/>
      <c r="N31" s="83"/>
      <c r="O31" s="333"/>
      <c r="P31" s="330"/>
    </row>
    <row r="32" spans="1:17" ht="14.85" customHeight="1" thickBot="1" x14ac:dyDescent="0.3">
      <c r="A32" s="3">
        <v>9</v>
      </c>
      <c r="B32" s="1162" t="s">
        <v>59</v>
      </c>
      <c r="C32" s="1162"/>
      <c r="D32" s="1162"/>
      <c r="E32" s="1163" t="s">
        <v>57</v>
      </c>
      <c r="F32" s="1163"/>
      <c r="G32" s="60"/>
      <c r="H32" s="516">
        <f>'SR Mgmt Costs'!I29</f>
        <v>0</v>
      </c>
      <c r="I32" s="60"/>
      <c r="J32" s="60"/>
      <c r="K32" s="60"/>
      <c r="L32" s="60"/>
      <c r="N32" s="83"/>
      <c r="O32" s="334">
        <v>0</v>
      </c>
      <c r="P32" s="335">
        <f>H32-O32</f>
        <v>0</v>
      </c>
    </row>
    <row r="33" spans="1:16" ht="13.8" thickBot="1" x14ac:dyDescent="0.3">
      <c r="B33" s="1162"/>
      <c r="C33" s="1162"/>
      <c r="D33" s="1162"/>
      <c r="E33" s="1163" t="s">
        <v>58</v>
      </c>
      <c r="F33" s="1163"/>
      <c r="G33" s="60"/>
      <c r="H33" s="517">
        <f>Budget!E470*'PH I - Summary '!J33</f>
        <v>0</v>
      </c>
      <c r="I33" s="60"/>
      <c r="J33" s="114">
        <v>0.05</v>
      </c>
      <c r="K33" s="115" t="s">
        <v>77</v>
      </c>
      <c r="L33" s="116" t="s">
        <v>60</v>
      </c>
      <c r="N33" s="83"/>
      <c r="O33" s="336"/>
      <c r="P33" s="336"/>
    </row>
    <row r="34" spans="1:16" ht="13.8" thickBot="1" x14ac:dyDescent="0.3">
      <c r="B34" s="59"/>
      <c r="C34" s="59"/>
      <c r="D34" s="59"/>
      <c r="E34" s="60"/>
      <c r="F34" s="60"/>
      <c r="G34" s="60"/>
      <c r="H34" s="168">
        <f>H33-H32</f>
        <v>0</v>
      </c>
      <c r="I34" s="60"/>
      <c r="J34" s="1172" t="s">
        <v>333</v>
      </c>
      <c r="K34" s="1167"/>
      <c r="L34" s="1167"/>
      <c r="N34" s="83"/>
      <c r="O34" s="337">
        <f>O25+O32</f>
        <v>0</v>
      </c>
      <c r="P34" s="338">
        <f>P25+P32</f>
        <v>0</v>
      </c>
    </row>
    <row r="35" spans="1:16" x14ac:dyDescent="0.25">
      <c r="A35" s="2" t="s">
        <v>79</v>
      </c>
      <c r="B35" s="1158" t="s">
        <v>26</v>
      </c>
      <c r="C35" s="1158"/>
      <c r="D35" s="1158"/>
      <c r="E35" s="1158"/>
      <c r="F35" s="1158"/>
      <c r="G35" s="1158"/>
      <c r="H35" s="1158"/>
      <c r="I35" s="1158"/>
      <c r="J35" s="1158"/>
      <c r="K35" s="1158"/>
      <c r="N35" s="83"/>
    </row>
    <row r="36" spans="1:16" ht="6.75" customHeight="1" x14ac:dyDescent="0.25">
      <c r="A36" s="2"/>
      <c r="B36" s="2"/>
      <c r="C36" s="2"/>
      <c r="D36" s="2"/>
      <c r="N36" s="83"/>
    </row>
    <row r="37" spans="1:16" ht="25.5" customHeight="1" x14ac:dyDescent="0.25">
      <c r="B37" s="1159" t="s">
        <v>45</v>
      </c>
      <c r="C37" s="1159"/>
      <c r="D37" s="1159"/>
      <c r="E37" s="1159"/>
      <c r="F37" s="1159"/>
      <c r="G37" s="1159"/>
      <c r="H37" s="1159"/>
      <c r="I37" s="1159"/>
      <c r="J37" s="1159"/>
      <c r="K37" s="1159"/>
      <c r="L37" s="1159"/>
      <c r="N37" s="83"/>
    </row>
    <row r="38" spans="1:16" x14ac:dyDescent="0.25">
      <c r="B38" s="44"/>
      <c r="C38" s="44"/>
      <c r="D38" s="44"/>
      <c r="E38" s="44"/>
      <c r="F38" s="44"/>
      <c r="G38" s="44"/>
      <c r="H38" s="44"/>
      <c r="I38" s="44"/>
      <c r="J38" s="44"/>
      <c r="K38" s="44"/>
      <c r="L38" s="44"/>
      <c r="N38" s="83"/>
    </row>
    <row r="39" spans="1:16" x14ac:dyDescent="0.25">
      <c r="C39" s="1155" t="s">
        <v>27</v>
      </c>
      <c r="D39" s="1156"/>
      <c r="E39" s="1156"/>
      <c r="F39" s="1156"/>
      <c r="G39" s="1156"/>
      <c r="H39" s="1156"/>
      <c r="I39" s="34"/>
      <c r="J39" s="1155" t="s">
        <v>139</v>
      </c>
      <c r="K39" s="1156"/>
      <c r="L39" s="1157"/>
      <c r="N39" s="83"/>
    </row>
    <row r="40" spans="1:16" x14ac:dyDescent="0.25">
      <c r="C40" s="1153" t="s">
        <v>35</v>
      </c>
      <c r="D40" s="1154"/>
      <c r="E40" s="1154"/>
      <c r="F40" s="1154"/>
      <c r="G40" s="1154"/>
      <c r="H40" s="1154"/>
      <c r="I40" s="35"/>
      <c r="J40" s="36"/>
      <c r="K40" s="64">
        <v>3</v>
      </c>
      <c r="L40" s="37" t="s">
        <v>40</v>
      </c>
      <c r="N40" s="83"/>
    </row>
    <row r="41" spans="1:16" x14ac:dyDescent="0.25">
      <c r="C41" s="1153" t="s">
        <v>108</v>
      </c>
      <c r="D41" s="1154"/>
      <c r="E41" s="1154"/>
      <c r="F41" s="1154"/>
      <c r="G41" s="1154"/>
      <c r="H41" s="1154"/>
      <c r="I41" s="35"/>
      <c r="J41" s="36"/>
      <c r="K41" s="64">
        <v>3</v>
      </c>
      <c r="L41" s="37" t="s">
        <v>40</v>
      </c>
      <c r="N41" s="83"/>
    </row>
    <row r="42" spans="1:16" x14ac:dyDescent="0.25">
      <c r="C42" s="1153" t="s">
        <v>109</v>
      </c>
      <c r="D42" s="1154"/>
      <c r="E42" s="1154"/>
      <c r="F42" s="1154"/>
      <c r="G42" s="1154"/>
      <c r="H42" s="1154"/>
      <c r="I42" s="35"/>
      <c r="J42" s="36"/>
      <c r="K42" s="64">
        <v>3</v>
      </c>
      <c r="L42" s="37" t="s">
        <v>40</v>
      </c>
      <c r="N42" s="83"/>
    </row>
    <row r="43" spans="1:16" x14ac:dyDescent="0.25">
      <c r="C43" s="1153" t="s">
        <v>36</v>
      </c>
      <c r="D43" s="1154"/>
      <c r="E43" s="1154"/>
      <c r="F43" s="1154"/>
      <c r="G43" s="1154"/>
      <c r="H43" s="1154"/>
      <c r="I43" s="35"/>
      <c r="J43" s="36"/>
      <c r="K43" s="64">
        <v>3</v>
      </c>
      <c r="L43" s="37" t="s">
        <v>40</v>
      </c>
      <c r="N43" s="83"/>
    </row>
    <row r="44" spans="1:16" ht="13.8" thickBot="1" x14ac:dyDescent="0.3">
      <c r="C44" s="1153" t="s">
        <v>440</v>
      </c>
      <c r="D44" s="1154"/>
      <c r="E44" s="1154"/>
      <c r="F44" s="1154"/>
      <c r="G44" s="1154"/>
      <c r="H44" s="1154"/>
      <c r="I44" s="35"/>
      <c r="J44" s="769"/>
      <c r="K44" s="770">
        <v>6</v>
      </c>
      <c r="L44" s="771" t="s">
        <v>40</v>
      </c>
      <c r="N44" s="83"/>
    </row>
    <row r="45" spans="1:16" ht="13.8" thickBot="1" x14ac:dyDescent="0.3">
      <c r="C45" s="1153"/>
      <c r="D45" s="1154"/>
      <c r="E45" s="1154"/>
      <c r="F45" s="1154"/>
      <c r="G45" s="1154"/>
      <c r="H45" s="1154"/>
      <c r="I45" s="35"/>
      <c r="J45" s="768">
        <f>SUM(K40:K44)</f>
        <v>18</v>
      </c>
      <c r="K45" s="780"/>
      <c r="L45" s="781" t="s">
        <v>443</v>
      </c>
      <c r="N45" s="83"/>
    </row>
    <row r="46" spans="1:16" x14ac:dyDescent="0.25">
      <c r="C46" s="1153" t="s">
        <v>37</v>
      </c>
      <c r="D46" s="1154"/>
      <c r="E46" s="1154"/>
      <c r="F46" s="1154"/>
      <c r="G46" s="1154"/>
      <c r="H46" s="1154"/>
      <c r="I46" s="35"/>
      <c r="J46" s="777"/>
      <c r="K46" s="778">
        <v>4</v>
      </c>
      <c r="L46" s="779" t="s">
        <v>40</v>
      </c>
      <c r="N46" s="83"/>
    </row>
    <row r="47" spans="1:16" x14ac:dyDescent="0.25">
      <c r="C47" s="1153" t="s">
        <v>110</v>
      </c>
      <c r="D47" s="1154"/>
      <c r="E47" s="1154"/>
      <c r="F47" s="1154"/>
      <c r="G47" s="1154"/>
      <c r="H47" s="1154"/>
      <c r="I47" s="35"/>
      <c r="J47" s="36"/>
      <c r="K47" s="64">
        <v>2</v>
      </c>
      <c r="L47" s="37" t="s">
        <v>98</v>
      </c>
      <c r="N47" s="83"/>
    </row>
    <row r="48" spans="1:16" x14ac:dyDescent="0.25">
      <c r="C48" s="1153" t="s">
        <v>111</v>
      </c>
      <c r="D48" s="1154"/>
      <c r="E48" s="1154"/>
      <c r="F48" s="1154"/>
      <c r="G48" s="1154"/>
      <c r="H48" s="1154"/>
      <c r="I48" s="35"/>
      <c r="J48" s="36"/>
      <c r="K48" s="64">
        <v>3</v>
      </c>
      <c r="L48" s="37" t="s">
        <v>40</v>
      </c>
      <c r="N48" s="83"/>
    </row>
    <row r="49" spans="3:14" x14ac:dyDescent="0.25">
      <c r="C49" s="1153" t="s">
        <v>112</v>
      </c>
      <c r="D49" s="1154"/>
      <c r="E49" s="1154"/>
      <c r="F49" s="1154"/>
      <c r="G49" s="1154"/>
      <c r="H49" s="1154"/>
      <c r="I49" s="35"/>
      <c r="J49" s="36"/>
      <c r="K49" s="64">
        <v>12</v>
      </c>
      <c r="L49" s="37" t="s">
        <v>40</v>
      </c>
      <c r="N49" s="83"/>
    </row>
    <row r="50" spans="3:14" x14ac:dyDescent="0.25">
      <c r="C50" s="1153" t="s">
        <v>113</v>
      </c>
      <c r="D50" s="1154"/>
      <c r="E50" s="1154"/>
      <c r="F50" s="1154"/>
      <c r="G50" s="1154"/>
      <c r="H50" s="1154"/>
      <c r="I50" s="35"/>
      <c r="J50" s="36"/>
      <c r="K50" s="64">
        <v>3</v>
      </c>
      <c r="L50" s="37" t="s">
        <v>40</v>
      </c>
      <c r="N50" s="83"/>
    </row>
    <row r="51" spans="3:14" ht="14.85" customHeight="1" x14ac:dyDescent="0.25">
      <c r="C51" s="1153" t="s">
        <v>114</v>
      </c>
      <c r="D51" s="1154"/>
      <c r="E51" s="1154"/>
      <c r="F51" s="1154"/>
      <c r="G51" s="1154"/>
      <c r="H51" s="1154"/>
      <c r="I51" s="35"/>
      <c r="J51" s="36"/>
      <c r="K51" s="64">
        <v>3</v>
      </c>
      <c r="L51" s="37" t="s">
        <v>40</v>
      </c>
      <c r="N51" s="83"/>
    </row>
    <row r="52" spans="3:14" ht="13.8" thickBot="1" x14ac:dyDescent="0.3">
      <c r="C52" s="1153" t="s">
        <v>66</v>
      </c>
      <c r="D52" s="1154"/>
      <c r="E52" s="1154"/>
      <c r="F52" s="1154"/>
      <c r="G52" s="1154"/>
      <c r="H52" s="1154"/>
      <c r="I52" s="35"/>
      <c r="J52" s="769"/>
      <c r="K52" s="770">
        <v>3</v>
      </c>
      <c r="L52" s="771" t="s">
        <v>40</v>
      </c>
      <c r="N52" s="83"/>
    </row>
    <row r="53" spans="3:14" ht="13.8" thickBot="1" x14ac:dyDescent="0.3">
      <c r="C53" s="1151"/>
      <c r="D53" s="1152"/>
      <c r="E53" s="1152"/>
      <c r="F53" s="1152"/>
      <c r="G53" s="1152"/>
      <c r="H53" s="1152"/>
      <c r="I53" s="38"/>
      <c r="J53" s="768">
        <f>SUM(K46:K52)</f>
        <v>30</v>
      </c>
      <c r="K53" s="775"/>
      <c r="L53" s="781" t="s">
        <v>441</v>
      </c>
      <c r="N53" s="83"/>
    </row>
    <row r="54" spans="3:14" ht="13.8" thickBot="1" x14ac:dyDescent="0.3">
      <c r="K54" s="768">
        <f>SUM(K40:K53)</f>
        <v>48</v>
      </c>
      <c r="L54" s="782" t="s">
        <v>444</v>
      </c>
    </row>
    <row r="56" spans="3:14" x14ac:dyDescent="0.25">
      <c r="N56" s="83"/>
    </row>
    <row r="57" spans="3:14" x14ac:dyDescent="0.25">
      <c r="N57" s="83"/>
    </row>
    <row r="58" spans="3:14" x14ac:dyDescent="0.25">
      <c r="N58" s="83"/>
    </row>
    <row r="59" spans="3:14" x14ac:dyDescent="0.25">
      <c r="N59" s="83"/>
    </row>
    <row r="60" spans="3:14" x14ac:dyDescent="0.25">
      <c r="N60" s="83"/>
    </row>
    <row r="61" spans="3:14" x14ac:dyDescent="0.25">
      <c r="N61" s="83"/>
    </row>
    <row r="62" spans="3:14" x14ac:dyDescent="0.25">
      <c r="N62" s="83"/>
    </row>
    <row r="63" spans="3:14" x14ac:dyDescent="0.25">
      <c r="N63" s="83"/>
    </row>
    <row r="64" spans="3:14" x14ac:dyDescent="0.25">
      <c r="N64" s="83"/>
    </row>
  </sheetData>
  <sheetProtection algorithmName="SHA-512" hashValue="Q7hYvygPD1wXHTIlmX19bZ9Tj2Mmlb4kjMOZsQdd5/eWZXS+vndcEEIJy3Y833d3xLIZNpEaEKz3tYwb9tjkrA==" saltValue="r2x7RantkC9bKYrSPB9GEg==" spinCount="100000" sheet="1" formatCells="0" formatColumns="0" formatRows="0"/>
  <mergeCells count="32">
    <mergeCell ref="B35:K35"/>
    <mergeCell ref="B37:L37"/>
    <mergeCell ref="B1:J1"/>
    <mergeCell ref="B31:L31"/>
    <mergeCell ref="B32:D33"/>
    <mergeCell ref="E32:F32"/>
    <mergeCell ref="E33:F33"/>
    <mergeCell ref="B4:L4"/>
    <mergeCell ref="B22:F22"/>
    <mergeCell ref="B23:F23"/>
    <mergeCell ref="B28:L28"/>
    <mergeCell ref="B29:L29"/>
    <mergeCell ref="B30:D30"/>
    <mergeCell ref="E30:L30"/>
    <mergeCell ref="B27:L27"/>
    <mergeCell ref="J34:L34"/>
    <mergeCell ref="C39:H39"/>
    <mergeCell ref="J39:L39"/>
    <mergeCell ref="C40:H40"/>
    <mergeCell ref="C41:H41"/>
    <mergeCell ref="C42:H42"/>
    <mergeCell ref="C43:H43"/>
    <mergeCell ref="C44:H44"/>
    <mergeCell ref="C45:H45"/>
    <mergeCell ref="C46:H46"/>
    <mergeCell ref="C47:H47"/>
    <mergeCell ref="C53:H53"/>
    <mergeCell ref="C48:H48"/>
    <mergeCell ref="C49:H49"/>
    <mergeCell ref="C50:H50"/>
    <mergeCell ref="C51:H51"/>
    <mergeCell ref="C52:H52"/>
  </mergeCells>
  <pageMargins left="0.45" right="0.45" top="0.75" bottom="1" header="0.55000000000000004" footer="0.55000000000000004"/>
  <pageSetup scale="91" orientation="portrait" r:id="rId1"/>
  <headerFooter>
    <oddFooter>&amp;L&amp;"Arial,Italic"&amp;10Reviewed and approved by PM:________&amp;R&amp;"Arial,Italic"&amp;10&amp;D  &amp;T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1AF7-0163-4F65-B01F-EC60FCAE5A8B}">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480</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t/0JZ2p9BXvvkTKutIIvMqQnhWEl4Xow76bG2sR5gJLWvTjAk+TXXkSdnpedfd4N887ieIGW1mMmLLcxykrF+Q==" saltValue="1Grh7bhoLEDT/4AH5fEbdA=="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8CCD-9816-4A53-B754-1056D63A1EB2}">
  <sheetPr>
    <tabColor theme="7" tint="0.79998168889431442"/>
    <pageSetUpPr fitToPage="1"/>
  </sheetPr>
  <dimension ref="A1:V159"/>
  <sheetViews>
    <sheetView topLeftCell="A14" zoomScaleNormal="100" workbookViewId="0">
      <selection activeCell="A3" sqref="A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Recon-ID#5'!A3</f>
        <v xml:space="preserve">Property Address ID#5: </v>
      </c>
      <c r="C11" s="892"/>
      <c r="D11" s="893"/>
      <c r="E11" s="894"/>
      <c r="F11" s="895">
        <f>D11*E11</f>
        <v>0</v>
      </c>
      <c r="G11" s="151"/>
      <c r="I11" s="570"/>
      <c r="L11" s="553"/>
      <c r="M11" s="571"/>
      <c r="O11" s="339"/>
      <c r="P11" s="339"/>
      <c r="Q11" s="339"/>
      <c r="R11" s="340"/>
    </row>
    <row r="12" spans="1:18" ht="14.4" customHeight="1" x14ac:dyDescent="0.3">
      <c r="B12" s="890">
        <f>'Mit Recon-ID#5'!B3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Recon-ID#5'!M5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Recon-ID#5'!M17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Recon-ID#5'!M25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Recon-ID#5'!M31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Recon-ID#5'!M36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Recon-ID#5'!J5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Recon-ID#5'!J5</f>
        <v>#DIV/0!</v>
      </c>
      <c r="N71" s="598" t="s">
        <v>314</v>
      </c>
      <c r="O71" s="339"/>
      <c r="P71" s="339"/>
      <c r="Q71" s="339"/>
      <c r="R71" s="340"/>
    </row>
    <row r="72" spans="2:18" x14ac:dyDescent="0.3">
      <c r="B72" s="891" t="str">
        <f>'Mit Recon-Data'!B7</f>
        <v>Construction activities Labor</v>
      </c>
      <c r="C72" s="913"/>
      <c r="D72" s="902">
        <v>1</v>
      </c>
      <c r="E72" s="887">
        <f>'Mit Recon-ID#5'!N5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Recon-ID#5'!N17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Recon-ID#5'!N25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Recon-ID#5'!N31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Recon-ID#5'!N36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Recon-ID#5'!J45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Recon-ID#5'!M45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Recon-ID#5'!M52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Recon-ID#5'!M59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Recon-ID#5'!M63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Recon-ID#5'!J45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Recon-ID#5'!B72</f>
        <v>0</v>
      </c>
      <c r="D130" s="657"/>
      <c r="E130" s="658">
        <f>F62+E97+E124</f>
        <v>0</v>
      </c>
      <c r="F130" s="664">
        <f>C130*E130+G130</f>
        <v>0</v>
      </c>
      <c r="G130" s="665">
        <f>'Mit Recon-ID#5'!I72</f>
        <v>0</v>
      </c>
      <c r="I130" s="644">
        <v>0</v>
      </c>
      <c r="J130" s="661">
        <f>F130</f>
        <v>0</v>
      </c>
      <c r="K130" s="661" t="e">
        <f>J130*M130+I130</f>
        <v>#DIV/0!</v>
      </c>
      <c r="L130" s="662" t="e">
        <f>J130-K130</f>
        <v>#DIV/0!</v>
      </c>
      <c r="M130" s="735" t="e">
        <f>'Mit Recon-ID#5'!J5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0CE8-9D23-40F5-9ED0-53993BC2BB41}">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482</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uvmnV3AGMRKD0GAvbvTxDyYV8TzrC4docp97HKb+ag9mu30ul1bExnswaaXDtC3KbKYQAwv9EWmZEYM215qHsQ==" saltValue="zOTs1chLIEHzHB1VaMSI/A=="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7483-A6CA-4F59-94DF-CB74C00C8DED}">
  <sheetPr>
    <tabColor theme="7" tint="0.79998168889431442"/>
    <pageSetUpPr fitToPage="1"/>
  </sheetPr>
  <dimension ref="A1:V159"/>
  <sheetViews>
    <sheetView topLeftCell="A17" zoomScaleNormal="100" workbookViewId="0">
      <selection activeCell="A3" sqref="A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Recon-ID#6'!A3</f>
        <v xml:space="preserve">Property Address ID#6: </v>
      </c>
      <c r="C11" s="892"/>
      <c r="D11" s="893"/>
      <c r="E11" s="894"/>
      <c r="F11" s="895">
        <f>D11*E11</f>
        <v>0</v>
      </c>
      <c r="G11" s="151"/>
      <c r="I11" s="570"/>
      <c r="L11" s="553"/>
      <c r="M11" s="571"/>
      <c r="O11" s="339"/>
      <c r="P11" s="339"/>
      <c r="Q11" s="339"/>
      <c r="R11" s="340"/>
    </row>
    <row r="12" spans="1:18" ht="14.4" customHeight="1" x14ac:dyDescent="0.3">
      <c r="B12" s="890">
        <f>'Mit Recon-ID#6'!B3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Recon-ID#6'!M5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Recon-ID#6'!M17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Recon-ID#6'!M25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Recon-ID#6'!M31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Recon-ID#6'!M36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Recon-ID#6'!J5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Recon-ID#6'!J5</f>
        <v>#DIV/0!</v>
      </c>
      <c r="N71" s="598" t="s">
        <v>314</v>
      </c>
      <c r="O71" s="339"/>
      <c r="P71" s="339"/>
      <c r="Q71" s="339"/>
      <c r="R71" s="340"/>
    </row>
    <row r="72" spans="2:18" x14ac:dyDescent="0.3">
      <c r="B72" s="891" t="str">
        <f>'Mit Recon-Data'!B7</f>
        <v>Construction activities Labor</v>
      </c>
      <c r="C72" s="913"/>
      <c r="D72" s="902">
        <v>1</v>
      </c>
      <c r="E72" s="887">
        <f>'Mit Recon-ID#6'!N5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Recon-ID#6'!N17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Recon-ID#6'!N25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Recon-ID#6'!N31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Recon-ID#6'!N36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Recon-ID#6'!J45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Recon-ID#6'!M45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Recon-ID#6'!M52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Recon-ID#6'!M59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Recon-ID#6'!M63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Recon-ID#6'!J45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Recon-ID#6'!B72</f>
        <v>0</v>
      </c>
      <c r="D130" s="657"/>
      <c r="E130" s="658">
        <f>F62+E97+E124</f>
        <v>0</v>
      </c>
      <c r="F130" s="664">
        <f>C130*E130+G130</f>
        <v>0</v>
      </c>
      <c r="G130" s="665">
        <f>'Mit Recon-ID#6'!I72</f>
        <v>0</v>
      </c>
      <c r="I130" s="644">
        <v>0</v>
      </c>
      <c r="J130" s="661">
        <f>F130</f>
        <v>0</v>
      </c>
      <c r="K130" s="661" t="e">
        <f>J130*M130+I130</f>
        <v>#DIV/0!</v>
      </c>
      <c r="L130" s="662" t="e">
        <f>J130-K130</f>
        <v>#DIV/0!</v>
      </c>
      <c r="M130" s="735" t="e">
        <f>'Mit Recon-ID#6'!J5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D2D7-8BE4-435E-B811-DB716DE322B5}">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481</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olqvJZxW4MHTi6uDsAXIKI+b7gT6n7YgfIxjti3gDK2y4zRLsik1lUOhhGO4dkps3MUXueKOXPa9zY3IESxcLA==" saltValue="IWuPJQC5sS5emv3Ysv3SKA=="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F9396-9A17-4993-91A7-D393D2A000B5}">
  <sheetPr>
    <tabColor theme="7" tint="0.79998168889431442"/>
    <pageSetUpPr fitToPage="1"/>
  </sheetPr>
  <dimension ref="A1:V159"/>
  <sheetViews>
    <sheetView topLeftCell="A11" zoomScaleNormal="100" workbookViewId="0">
      <selection activeCell="A3" sqref="A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Recon-ID#7'!A3</f>
        <v xml:space="preserve">Property Address ID#7: </v>
      </c>
      <c r="C11" s="892"/>
      <c r="D11" s="893"/>
      <c r="E11" s="894"/>
      <c r="F11" s="895">
        <f>D11*E11</f>
        <v>0</v>
      </c>
      <c r="G11" s="151"/>
      <c r="I11" s="570"/>
      <c r="L11" s="553"/>
      <c r="M11" s="571"/>
      <c r="O11" s="339"/>
      <c r="P11" s="339"/>
      <c r="Q11" s="339"/>
      <c r="R11" s="340"/>
    </row>
    <row r="12" spans="1:18" ht="14.4" customHeight="1" x14ac:dyDescent="0.3">
      <c r="B12" s="890">
        <f>'Mit Recon-ID#7'!B3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Recon-ID#7'!M5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Recon-ID#7'!M17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Recon-ID#7'!M25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Recon-ID#7'!M31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Recon-ID#7'!M36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Recon-ID#7'!J5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Recon-ID#7'!J5</f>
        <v>#DIV/0!</v>
      </c>
      <c r="N71" s="598" t="s">
        <v>314</v>
      </c>
      <c r="O71" s="339"/>
      <c r="P71" s="339"/>
      <c r="Q71" s="339"/>
      <c r="R71" s="340"/>
    </row>
    <row r="72" spans="2:18" x14ac:dyDescent="0.3">
      <c r="B72" s="891" t="str">
        <f>'Mit Recon-Data'!B7</f>
        <v>Construction activities Labor</v>
      </c>
      <c r="C72" s="913"/>
      <c r="D72" s="902">
        <v>1</v>
      </c>
      <c r="E72" s="887">
        <f>'Mit Recon-ID#7'!N5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Recon-ID#7'!N17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Recon-ID#7'!N25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Recon-ID#7'!N31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Recon-ID#7'!N36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Recon-ID#7'!J45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Recon-ID#7'!M45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Recon-ID#7'!M52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Recon-ID#7'!M59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Recon-ID#7'!M63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Recon-ID#7'!J45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Recon-ID#7'!B72</f>
        <v>0</v>
      </c>
      <c r="D130" s="657"/>
      <c r="E130" s="658">
        <f>F62+E97+E124</f>
        <v>0</v>
      </c>
      <c r="F130" s="664">
        <f>C130*E130+G130</f>
        <v>0</v>
      </c>
      <c r="G130" s="665">
        <f>'Mit Recon-ID#7'!I72</f>
        <v>0</v>
      </c>
      <c r="I130" s="644">
        <v>0</v>
      </c>
      <c r="J130" s="661">
        <f>F130</f>
        <v>0</v>
      </c>
      <c r="K130" s="661" t="e">
        <f>J130*M130+I130</f>
        <v>#DIV/0!</v>
      </c>
      <c r="L130" s="662" t="e">
        <f>J130-K130</f>
        <v>#DIV/0!</v>
      </c>
      <c r="M130" s="735" t="e">
        <f>'Mit Recon-ID#7'!J5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A0C4F-F367-4D96-A643-156ED713F6EF}">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483</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0wXXOBJugFmIUkrZZn4osRhoqhN/sHWhaWwYTRfsTQjy0uue0MyoDZPg2huJ+D0T1a+3IMm74myAh9FJO5cgQA==" saltValue="vyLiMrOD3o7CHx9TaoPz6A=="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9BF9A-0406-4EFA-B7EA-9CD0F8C157C5}">
  <sheetPr>
    <tabColor theme="7" tint="0.79998168889431442"/>
    <pageSetUpPr fitToPage="1"/>
  </sheetPr>
  <dimension ref="A1:V159"/>
  <sheetViews>
    <sheetView topLeftCell="A14" zoomScaleNormal="100" workbookViewId="0">
      <selection activeCell="A3" sqref="A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Recon-ID#8'!A3</f>
        <v xml:space="preserve">Property Address ID#8: </v>
      </c>
      <c r="C11" s="892"/>
      <c r="D11" s="893"/>
      <c r="E11" s="894"/>
      <c r="F11" s="895">
        <f>D11*E11</f>
        <v>0</v>
      </c>
      <c r="G11" s="151"/>
      <c r="I11" s="570"/>
      <c r="L11" s="553"/>
      <c r="M11" s="571"/>
      <c r="O11" s="339"/>
      <c r="P11" s="339"/>
      <c r="Q11" s="339"/>
      <c r="R11" s="340"/>
    </row>
    <row r="12" spans="1:18" ht="14.4" customHeight="1" x14ac:dyDescent="0.3">
      <c r="B12" s="890">
        <f>'Mit Recon-ID#8'!B3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Recon-ID#8'!M5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Recon-ID#8'!M17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Recon-ID#8'!M25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Recon-ID#8'!M31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Recon-ID#8'!M36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Recon-ID#8'!J5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Recon-ID#8'!J5</f>
        <v>#DIV/0!</v>
      </c>
      <c r="N71" s="598" t="s">
        <v>314</v>
      </c>
      <c r="O71" s="339"/>
      <c r="P71" s="339"/>
      <c r="Q71" s="339"/>
      <c r="R71" s="340"/>
    </row>
    <row r="72" spans="2:18" x14ac:dyDescent="0.3">
      <c r="B72" s="891" t="str">
        <f>'Mit Recon-Data'!B7</f>
        <v>Construction activities Labor</v>
      </c>
      <c r="C72" s="913"/>
      <c r="D72" s="902">
        <v>1</v>
      </c>
      <c r="E72" s="887">
        <f>'Mit Recon-ID#8'!N5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Recon-ID#8'!N17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Recon-ID#8'!N25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Recon-ID#8'!N31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Recon-ID#8'!N36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Recon-ID#8'!J45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Recon-ID#8'!M45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Recon-ID#8'!M52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Recon-ID#8'!M59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Recon-ID#8'!M63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Recon-ID#8'!J45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Recon-ID#8'!B72</f>
        <v>0</v>
      </c>
      <c r="D130" s="657"/>
      <c r="E130" s="658">
        <f>F62+E97+E124</f>
        <v>0</v>
      </c>
      <c r="F130" s="664">
        <f>C130*E130+G130</f>
        <v>0</v>
      </c>
      <c r="G130" s="665">
        <f>'Mit Recon-ID#8'!I72</f>
        <v>0</v>
      </c>
      <c r="I130" s="644">
        <v>0</v>
      </c>
      <c r="J130" s="661">
        <f>F130</f>
        <v>0</v>
      </c>
      <c r="K130" s="661" t="e">
        <f>J130*M130+I130</f>
        <v>#DIV/0!</v>
      </c>
      <c r="L130" s="662" t="e">
        <f>J130-K130</f>
        <v>#DIV/0!</v>
      </c>
      <c r="M130" s="735" t="e">
        <f>'Mit Recon-ID#8'!J5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1E9C8-503B-4C35-813A-EFE59FF257EB}">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484</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SP4qPIi4XII94wB7evo5Zhd/wyeftZzhpj5iFTXAdt40PadjYIUlou1JVkdOfY9cPBkncQ1LRPqHQL6a+OS6pQ==" saltValue="Ti7HSUYkyZTb1ph5CpPkhA=="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41CB-F936-4DFE-A7EF-5A0CD8AEFE75}">
  <sheetPr>
    <tabColor theme="7" tint="0.79998168889431442"/>
    <pageSetUpPr fitToPage="1"/>
  </sheetPr>
  <dimension ref="A1:V159"/>
  <sheetViews>
    <sheetView topLeftCell="A11" zoomScaleNormal="100" workbookViewId="0">
      <selection activeCell="A3" sqref="A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Recon-ID#9'!A3</f>
        <v xml:space="preserve">Property Address ID#9: </v>
      </c>
      <c r="C11" s="892"/>
      <c r="D11" s="893"/>
      <c r="E11" s="894"/>
      <c r="F11" s="895">
        <f>D11*E11</f>
        <v>0</v>
      </c>
      <c r="G11" s="151"/>
      <c r="I11" s="570"/>
      <c r="L11" s="553"/>
      <c r="M11" s="571"/>
      <c r="O11" s="339"/>
      <c r="P11" s="339"/>
      <c r="Q11" s="339"/>
      <c r="R11" s="340"/>
    </row>
    <row r="12" spans="1:18" ht="14.4" customHeight="1" x14ac:dyDescent="0.3">
      <c r="B12" s="890">
        <f>'Mit Recon-ID#9'!B3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Recon-ID#9'!M5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Recon-ID#9'!M17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Recon-ID#9'!M25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Recon-ID#9'!M31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Recon-ID#9'!M36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Recon-ID#9'!J5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Recon-ID#9'!J5</f>
        <v>#DIV/0!</v>
      </c>
      <c r="N71" s="598" t="s">
        <v>314</v>
      </c>
      <c r="O71" s="339"/>
      <c r="P71" s="339"/>
      <c r="Q71" s="339"/>
      <c r="R71" s="340"/>
    </row>
    <row r="72" spans="2:18" x14ac:dyDescent="0.3">
      <c r="B72" s="891" t="str">
        <f>'Mit Recon-Data'!B7</f>
        <v>Construction activities Labor</v>
      </c>
      <c r="C72" s="913"/>
      <c r="D72" s="902">
        <v>1</v>
      </c>
      <c r="E72" s="887">
        <f>'Mit Recon-ID#9'!N5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Recon-ID#9'!N17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Recon-ID#9'!N25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Recon-ID#9'!N31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Recon-ID#9'!N36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Recon-ID#9'!J45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Recon-ID#9'!M45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Recon-ID#9'!M52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Recon-ID#9'!M59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Recon-ID#9'!M63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Recon-ID#9'!J45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Recon-ID#9'!B72</f>
        <v>0</v>
      </c>
      <c r="D130" s="657"/>
      <c r="E130" s="658">
        <f>F62+E97+E124</f>
        <v>0</v>
      </c>
      <c r="F130" s="664">
        <f>C130*E130+G130</f>
        <v>0</v>
      </c>
      <c r="G130" s="665">
        <f>'Mit Recon-ID#9'!I72</f>
        <v>0</v>
      </c>
      <c r="I130" s="644">
        <v>0</v>
      </c>
      <c r="J130" s="661">
        <f>F130</f>
        <v>0</v>
      </c>
      <c r="K130" s="661" t="e">
        <f>J130*M130+I130</f>
        <v>#DIV/0!</v>
      </c>
      <c r="L130" s="662" t="e">
        <f>J130-K130</f>
        <v>#DIV/0!</v>
      </c>
      <c r="M130" s="735" t="e">
        <f>'Mit Recon-ID#9'!J5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S63"/>
  <sheetViews>
    <sheetView topLeftCell="A7" zoomScaleNormal="100" workbookViewId="0">
      <selection activeCell="A39" sqref="A39:XFD54"/>
    </sheetView>
  </sheetViews>
  <sheetFormatPr defaultColWidth="9.44140625" defaultRowHeight="13.2" x14ac:dyDescent="0.25"/>
  <cols>
    <col min="1" max="1" width="2.5546875" style="3" customWidth="1"/>
    <col min="2" max="2" width="8.44140625" style="3" customWidth="1"/>
    <col min="3" max="3" width="10.5546875" style="3" customWidth="1"/>
    <col min="4" max="4" width="8.5546875" style="3" customWidth="1"/>
    <col min="5" max="6" width="6.5546875" style="3" customWidth="1"/>
    <col min="7" max="7" width="0.5546875" style="3" customWidth="1"/>
    <col min="8" max="8" width="15.44140625" style="3" customWidth="1"/>
    <col min="9" max="9" width="2.5546875" style="3" customWidth="1"/>
    <col min="10" max="10" width="15.109375" style="3" customWidth="1"/>
    <col min="11" max="11" width="10.44140625" style="3" bestFit="1" customWidth="1"/>
    <col min="12" max="12" width="17.5546875" style="3" customWidth="1"/>
    <col min="13" max="13" width="4.44140625" style="50" customWidth="1"/>
    <col min="14" max="14" width="1.5546875" style="3" customWidth="1"/>
    <col min="15" max="15" width="16.5546875" style="3" customWidth="1"/>
    <col min="16" max="16" width="17.44140625" style="3" customWidth="1"/>
    <col min="17" max="17" width="9.5546875" style="3" bestFit="1" customWidth="1"/>
    <col min="18" max="16384" width="9.44140625" style="3"/>
  </cols>
  <sheetData>
    <row r="1" spans="1:19" ht="15.6" x14ac:dyDescent="0.3">
      <c r="A1" s="2" t="s">
        <v>80</v>
      </c>
      <c r="B1" s="1158" t="s">
        <v>10</v>
      </c>
      <c r="C1" s="1158"/>
      <c r="D1" s="1158"/>
      <c r="E1" s="1158"/>
      <c r="F1" s="1158"/>
      <c r="G1" s="1158"/>
      <c r="H1" s="1158"/>
      <c r="I1" s="1158"/>
      <c r="J1" s="1158"/>
      <c r="K1" s="58"/>
      <c r="L1" s="354" t="str">
        <f>Budget!E5</f>
        <v>ID# ____-___-R (___)</v>
      </c>
      <c r="M1" s="51"/>
      <c r="N1" s="83"/>
    </row>
    <row r="2" spans="1:19" ht="13.8" x14ac:dyDescent="0.25">
      <c r="B2" s="5"/>
      <c r="C2" s="5"/>
      <c r="L2" s="43" t="s">
        <v>31</v>
      </c>
      <c r="M2" s="155"/>
      <c r="N2" s="84"/>
      <c r="O2" s="33"/>
      <c r="P2" s="33"/>
    </row>
    <row r="3" spans="1:19" ht="8.85" customHeight="1" thickBot="1" x14ac:dyDescent="0.3">
      <c r="A3" s="2"/>
      <c r="B3" s="2"/>
      <c r="C3" s="2"/>
      <c r="D3" s="2"/>
      <c r="N3" s="83"/>
    </row>
    <row r="4" spans="1:19" ht="50.25" customHeight="1" thickBot="1" x14ac:dyDescent="0.3">
      <c r="B4" s="1164" t="s">
        <v>88</v>
      </c>
      <c r="C4" s="1164"/>
      <c r="D4" s="1164"/>
      <c r="E4" s="1164"/>
      <c r="F4" s="1164"/>
      <c r="G4" s="1164"/>
      <c r="H4" s="1164"/>
      <c r="I4" s="1164"/>
      <c r="J4" s="1164"/>
      <c r="K4" s="1164"/>
      <c r="L4" s="1164"/>
      <c r="N4" s="83"/>
      <c r="O4" s="312" t="s">
        <v>48</v>
      </c>
      <c r="P4" s="311" t="s">
        <v>72</v>
      </c>
    </row>
    <row r="5" spans="1:19" x14ac:dyDescent="0.25">
      <c r="B5" s="6"/>
      <c r="C5" s="6"/>
      <c r="D5" s="6"/>
      <c r="E5" s="6"/>
      <c r="F5" s="6"/>
      <c r="G5" s="6"/>
      <c r="H5" s="6"/>
      <c r="I5" s="6"/>
      <c r="J5" s="7"/>
      <c r="M5" s="156" t="s">
        <v>29</v>
      </c>
      <c r="N5" s="83"/>
      <c r="O5" s="131"/>
      <c r="P5" s="85"/>
    </row>
    <row r="6" spans="1:19" x14ac:dyDescent="0.25">
      <c r="A6" s="8"/>
      <c r="B6" s="8"/>
      <c r="C6" s="8"/>
      <c r="D6" s="8"/>
      <c r="E6" s="8"/>
      <c r="F6" s="8"/>
      <c r="G6" s="8"/>
      <c r="H6" s="8"/>
      <c r="I6" s="8"/>
      <c r="J6" s="7"/>
      <c r="N6" s="83"/>
      <c r="O6" s="131"/>
      <c r="P6" s="85"/>
    </row>
    <row r="7" spans="1:19" x14ac:dyDescent="0.25">
      <c r="A7" s="79">
        <v>1</v>
      </c>
      <c r="B7" s="9" t="s">
        <v>11</v>
      </c>
      <c r="C7" s="9"/>
      <c r="D7" s="10"/>
      <c r="E7" s="11"/>
      <c r="F7" s="11"/>
      <c r="G7" s="11"/>
      <c r="H7" s="12" t="e">
        <f>H25*J7+M7</f>
        <v>#DIV/0!</v>
      </c>
      <c r="I7" s="13"/>
      <c r="J7" s="173" t="e">
        <f>'Funding Summary'!J7</f>
        <v>#DIV/0!</v>
      </c>
      <c r="K7" s="3" t="s">
        <v>12</v>
      </c>
      <c r="L7" s="15" t="s">
        <v>13</v>
      </c>
      <c r="M7" s="67">
        <v>0</v>
      </c>
      <c r="N7" s="83"/>
      <c r="O7" s="324"/>
      <c r="P7" s="325" t="e">
        <f>H7-O7</f>
        <v>#DIV/0!</v>
      </c>
      <c r="Q7" s="16"/>
    </row>
    <row r="8" spans="1:19" x14ac:dyDescent="0.25">
      <c r="A8" s="79"/>
      <c r="B8" s="17"/>
      <c r="C8" s="17"/>
      <c r="D8" s="18"/>
      <c r="E8" s="19"/>
      <c r="F8" s="20"/>
      <c r="G8" s="20"/>
      <c r="H8" s="21"/>
      <c r="I8" s="21"/>
      <c r="J8" s="178"/>
      <c r="M8" s="62"/>
      <c r="N8" s="83"/>
      <c r="O8" s="326"/>
      <c r="P8" s="325"/>
      <c r="Q8" s="16"/>
    </row>
    <row r="9" spans="1:19" x14ac:dyDescent="0.25">
      <c r="A9" s="79">
        <v>2</v>
      </c>
      <c r="B9" s="9" t="s">
        <v>14</v>
      </c>
      <c r="C9" s="17"/>
      <c r="D9" s="18"/>
      <c r="E9" s="19"/>
      <c r="F9" s="20"/>
      <c r="G9" s="20"/>
      <c r="H9" s="22"/>
      <c r="I9" s="22"/>
      <c r="J9" s="178"/>
      <c r="M9" s="62"/>
      <c r="N9" s="83"/>
      <c r="O9" s="326"/>
      <c r="P9" s="325"/>
      <c r="Q9" s="23"/>
    </row>
    <row r="10" spans="1:19" x14ac:dyDescent="0.25">
      <c r="A10" s="79"/>
      <c r="H10" s="7"/>
      <c r="I10" s="7"/>
      <c r="J10" s="178"/>
      <c r="M10" s="62"/>
      <c r="N10" s="83"/>
      <c r="O10" s="326"/>
      <c r="P10" s="325"/>
      <c r="Q10" s="16"/>
    </row>
    <row r="11" spans="1:19" x14ac:dyDescent="0.25">
      <c r="A11" s="79">
        <v>3</v>
      </c>
      <c r="C11" s="3" t="s">
        <v>15</v>
      </c>
      <c r="H11" s="24" t="e">
        <f>H25-H7-H13-H15-H17-H19</f>
        <v>#DIV/0!</v>
      </c>
      <c r="I11" s="25"/>
      <c r="J11" s="173" t="e">
        <f>1-J7</f>
        <v>#DIV/0!</v>
      </c>
      <c r="K11" s="3" t="s">
        <v>16</v>
      </c>
      <c r="L11" s="3" t="s">
        <v>17</v>
      </c>
      <c r="M11" s="67">
        <v>0</v>
      </c>
      <c r="N11" s="83"/>
      <c r="O11" s="324">
        <v>0</v>
      </c>
      <c r="P11" s="325" t="e">
        <f t="shared" ref="P11:P19" si="0">H11-O11</f>
        <v>#DIV/0!</v>
      </c>
      <c r="Q11" s="16"/>
    </row>
    <row r="12" spans="1:19" x14ac:dyDescent="0.25">
      <c r="A12" s="79"/>
      <c r="H12" s="7"/>
      <c r="I12" s="7"/>
      <c r="J12" s="178"/>
      <c r="M12" s="62"/>
      <c r="N12" s="83"/>
      <c r="O12" s="326"/>
      <c r="P12" s="325"/>
      <c r="Q12" s="16"/>
    </row>
    <row r="13" spans="1:19" x14ac:dyDescent="0.25">
      <c r="A13" s="79">
        <v>4</v>
      </c>
      <c r="H13" s="24">
        <f>H25*J13+M13</f>
        <v>0</v>
      </c>
      <c r="I13" s="26"/>
      <c r="J13" s="173">
        <v>0</v>
      </c>
      <c r="K13" s="3" t="s">
        <v>16</v>
      </c>
      <c r="L13" s="3" t="s">
        <v>18</v>
      </c>
      <c r="M13" s="67">
        <v>0</v>
      </c>
      <c r="N13" s="83"/>
      <c r="O13" s="324">
        <v>0</v>
      </c>
      <c r="P13" s="325">
        <f t="shared" si="0"/>
        <v>0</v>
      </c>
      <c r="Q13" s="16"/>
    </row>
    <row r="14" spans="1:19" x14ac:dyDescent="0.25">
      <c r="A14" s="79"/>
      <c r="H14" s="54"/>
      <c r="I14" s="7"/>
      <c r="J14" s="178"/>
      <c r="M14" s="62"/>
      <c r="N14" s="83"/>
      <c r="O14" s="326"/>
      <c r="P14" s="325"/>
      <c r="Q14" s="52"/>
      <c r="R14" s="45"/>
      <c r="S14" s="45"/>
    </row>
    <row r="15" spans="1:19" x14ac:dyDescent="0.25">
      <c r="A15" s="79">
        <v>5</v>
      </c>
      <c r="H15" s="53">
        <f>H25*J15+M15</f>
        <v>0</v>
      </c>
      <c r="I15" s="26"/>
      <c r="J15" s="173">
        <v>0</v>
      </c>
      <c r="K15" s="3" t="s">
        <v>16</v>
      </c>
      <c r="L15" s="3" t="s">
        <v>42</v>
      </c>
      <c r="M15" s="67">
        <v>0</v>
      </c>
      <c r="N15" s="83"/>
      <c r="O15" s="324">
        <v>0</v>
      </c>
      <c r="P15" s="325">
        <f t="shared" si="0"/>
        <v>0</v>
      </c>
      <c r="Q15" s="52"/>
      <c r="R15" s="45"/>
      <c r="S15" s="45"/>
    </row>
    <row r="16" spans="1:19" x14ac:dyDescent="0.25">
      <c r="A16" s="79"/>
      <c r="H16" s="27"/>
      <c r="I16" s="27"/>
      <c r="J16" s="179"/>
      <c r="M16" s="62"/>
      <c r="N16" s="83"/>
      <c r="O16" s="326"/>
      <c r="P16" s="325"/>
      <c r="Q16" s="16"/>
    </row>
    <row r="17" spans="1:17" x14ac:dyDescent="0.25">
      <c r="A17" s="79">
        <v>6</v>
      </c>
      <c r="H17" s="24">
        <f>H25*J17+M17</f>
        <v>0</v>
      </c>
      <c r="I17" s="26"/>
      <c r="J17" s="173">
        <v>0</v>
      </c>
      <c r="K17" s="3" t="s">
        <v>19</v>
      </c>
      <c r="L17" s="3" t="s">
        <v>20</v>
      </c>
      <c r="M17" s="67">
        <v>0</v>
      </c>
      <c r="N17" s="83"/>
      <c r="O17" s="324">
        <v>0</v>
      </c>
      <c r="P17" s="325">
        <f t="shared" si="0"/>
        <v>0</v>
      </c>
      <c r="Q17" s="16"/>
    </row>
    <row r="18" spans="1:17" x14ac:dyDescent="0.25">
      <c r="A18" s="79"/>
      <c r="H18" s="27"/>
      <c r="I18" s="27"/>
      <c r="J18" s="178"/>
      <c r="M18" s="62"/>
      <c r="N18" s="83"/>
      <c r="O18" s="326"/>
      <c r="P18" s="325"/>
      <c r="Q18" s="16"/>
    </row>
    <row r="19" spans="1:17" x14ac:dyDescent="0.25">
      <c r="A19" s="79">
        <v>7</v>
      </c>
      <c r="B19" s="25" t="s">
        <v>21</v>
      </c>
      <c r="H19" s="24">
        <f>H25*J19+M19</f>
        <v>0</v>
      </c>
      <c r="I19" s="26"/>
      <c r="J19" s="173">
        <v>0</v>
      </c>
      <c r="K19" s="3" t="s">
        <v>19</v>
      </c>
      <c r="M19" s="67">
        <v>0</v>
      </c>
      <c r="N19" s="83"/>
      <c r="O19" s="324">
        <v>0</v>
      </c>
      <c r="P19" s="325">
        <f t="shared" si="0"/>
        <v>0</v>
      </c>
      <c r="Q19" s="16"/>
    </row>
    <row r="20" spans="1:17" ht="7.5" customHeight="1" x14ac:dyDescent="0.25">
      <c r="A20" s="79"/>
      <c r="H20" s="7"/>
      <c r="I20" s="7"/>
      <c r="J20" s="81"/>
      <c r="M20" s="68"/>
      <c r="N20" s="83"/>
      <c r="O20" s="326"/>
      <c r="P20" s="325"/>
      <c r="Q20" s="16"/>
    </row>
    <row r="21" spans="1:17" x14ac:dyDescent="0.25">
      <c r="A21" s="79"/>
      <c r="B21" s="29" t="s">
        <v>89</v>
      </c>
      <c r="C21" s="28"/>
      <c r="D21" s="28"/>
      <c r="E21" s="28"/>
      <c r="F21" s="30"/>
      <c r="G21" s="28"/>
      <c r="H21" s="31"/>
      <c r="I21" s="31"/>
      <c r="J21" s="81"/>
      <c r="M21" s="68"/>
      <c r="N21" s="83"/>
      <c r="O21" s="326"/>
      <c r="P21" s="325"/>
      <c r="Q21" s="16"/>
    </row>
    <row r="22" spans="1:17" ht="14.85" customHeight="1" x14ac:dyDescent="0.25">
      <c r="A22" s="80"/>
      <c r="B22" s="1165">
        <f>'Funding Summary'!B22:E22</f>
        <v>0</v>
      </c>
      <c r="C22" s="1165"/>
      <c r="D22" s="1165"/>
      <c r="E22" s="1165"/>
      <c r="F22" s="1165"/>
      <c r="G22" s="28"/>
      <c r="H22" s="31"/>
      <c r="I22" s="31"/>
      <c r="J22" s="81"/>
      <c r="M22" s="68"/>
      <c r="N22" s="83"/>
      <c r="O22" s="326"/>
      <c r="P22" s="325"/>
      <c r="Q22" s="16"/>
    </row>
    <row r="23" spans="1:17" ht="14.85" customHeight="1" x14ac:dyDescent="0.25">
      <c r="A23" s="80"/>
      <c r="B23" s="1166">
        <f>'Funding Summary'!B23:E23</f>
        <v>0</v>
      </c>
      <c r="C23" s="1166"/>
      <c r="D23" s="1166"/>
      <c r="E23" s="1166"/>
      <c r="F23" s="1166"/>
      <c r="H23" s="7"/>
      <c r="I23" s="7"/>
      <c r="J23" s="81"/>
      <c r="M23" s="68"/>
      <c r="N23" s="83"/>
      <c r="O23" s="326"/>
      <c r="P23" s="325"/>
      <c r="Q23" s="16"/>
    </row>
    <row r="24" spans="1:17" ht="4.5" customHeight="1" x14ac:dyDescent="0.25">
      <c r="A24" s="80"/>
      <c r="B24" s="29"/>
      <c r="C24" s="29"/>
      <c r="D24" s="29"/>
      <c r="E24" s="29"/>
      <c r="F24" s="78"/>
      <c r="H24" s="7"/>
      <c r="I24" s="7"/>
      <c r="J24" s="81"/>
      <c r="M24" s="68"/>
      <c r="N24" s="83"/>
      <c r="O24" s="326"/>
      <c r="P24" s="325"/>
      <c r="Q24" s="16"/>
    </row>
    <row r="25" spans="1:17" ht="14.4" thickBot="1" x14ac:dyDescent="0.3">
      <c r="A25" s="79">
        <v>8</v>
      </c>
      <c r="B25" s="25" t="s">
        <v>22</v>
      </c>
      <c r="H25" s="24">
        <f>Budget!E471</f>
        <v>0</v>
      </c>
      <c r="I25" s="7"/>
      <c r="J25" s="14" t="e">
        <f>SUM(J7:J23)</f>
        <v>#DIV/0!</v>
      </c>
      <c r="K25" s="32" t="s">
        <v>23</v>
      </c>
      <c r="L25" s="3" t="s">
        <v>24</v>
      </c>
      <c r="M25" s="67">
        <f>SUM(M7:M22)</f>
        <v>0</v>
      </c>
      <c r="N25" s="83"/>
      <c r="O25" s="327">
        <f>O7+O11+O13+O15+O17+O19</f>
        <v>0</v>
      </c>
      <c r="P25" s="328">
        <f>H25-O25</f>
        <v>0</v>
      </c>
      <c r="Q25" s="16"/>
    </row>
    <row r="26" spans="1:17" x14ac:dyDescent="0.25">
      <c r="N26" s="83"/>
      <c r="O26" s="329"/>
      <c r="P26" s="330"/>
      <c r="Q26" s="16"/>
    </row>
    <row r="27" spans="1:17" s="33" customFormat="1" ht="12" customHeight="1" x14ac:dyDescent="0.2">
      <c r="A27" s="69"/>
      <c r="B27" s="1168" t="s">
        <v>90</v>
      </c>
      <c r="C27" s="1168"/>
      <c r="D27" s="1168"/>
      <c r="E27" s="1168"/>
      <c r="F27" s="1168"/>
      <c r="G27" s="1168"/>
      <c r="H27" s="1168"/>
      <c r="I27" s="1168"/>
      <c r="J27" s="1168"/>
      <c r="K27" s="1168"/>
      <c r="L27" s="1168"/>
      <c r="M27" s="50"/>
      <c r="N27" s="84"/>
      <c r="O27" s="331"/>
      <c r="P27" s="332"/>
    </row>
    <row r="28" spans="1:17" ht="12.75" customHeight="1" x14ac:dyDescent="0.25">
      <c r="A28" s="70"/>
      <c r="B28" s="1167" t="s">
        <v>91</v>
      </c>
      <c r="C28" s="1167"/>
      <c r="D28" s="1167"/>
      <c r="E28" s="1167"/>
      <c r="F28" s="1167"/>
      <c r="G28" s="1167"/>
      <c r="H28" s="1167"/>
      <c r="I28" s="1167"/>
      <c r="J28" s="1167"/>
      <c r="K28" s="1167"/>
      <c r="L28" s="1167"/>
      <c r="N28" s="83"/>
      <c r="O28" s="333"/>
      <c r="P28" s="330"/>
    </row>
    <row r="29" spans="1:17" ht="12.75" customHeight="1" x14ac:dyDescent="0.25">
      <c r="A29" s="69"/>
      <c r="B29" s="1168" t="s">
        <v>43</v>
      </c>
      <c r="C29" s="1168"/>
      <c r="D29" s="1168"/>
      <c r="E29" s="1168"/>
      <c r="F29" s="1168"/>
      <c r="G29" s="1168"/>
      <c r="H29" s="1168"/>
      <c r="I29" s="1168"/>
      <c r="J29" s="1168"/>
      <c r="K29" s="1168"/>
      <c r="L29" s="1168"/>
      <c r="N29" s="83"/>
      <c r="O29" s="333"/>
      <c r="P29" s="330"/>
    </row>
    <row r="30" spans="1:17" ht="12.75" customHeight="1" x14ac:dyDescent="0.25">
      <c r="A30" s="69"/>
      <c r="B30" s="1170" t="s">
        <v>44</v>
      </c>
      <c r="C30" s="1170"/>
      <c r="D30" s="1170"/>
      <c r="E30" s="1171"/>
      <c r="F30" s="1171"/>
      <c r="G30" s="1171"/>
      <c r="H30" s="1171"/>
      <c r="I30" s="1171"/>
      <c r="J30" s="1171"/>
      <c r="K30" s="1171"/>
      <c r="L30" s="1171"/>
      <c r="N30" s="83"/>
      <c r="O30" s="333"/>
      <c r="P30" s="330"/>
    </row>
    <row r="31" spans="1:17" x14ac:dyDescent="0.25">
      <c r="B31" s="1160"/>
      <c r="C31" s="1161"/>
      <c r="D31" s="1161"/>
      <c r="E31" s="1161"/>
      <c r="F31" s="1161"/>
      <c r="G31" s="1161"/>
      <c r="H31" s="1161"/>
      <c r="I31" s="1161"/>
      <c r="J31" s="1161"/>
      <c r="K31" s="1161"/>
      <c r="L31" s="1161"/>
      <c r="N31" s="83"/>
      <c r="O31" s="333"/>
      <c r="P31" s="330"/>
    </row>
    <row r="32" spans="1:17" ht="14.85" customHeight="1" thickBot="1" x14ac:dyDescent="0.3">
      <c r="A32" s="3">
        <v>9</v>
      </c>
      <c r="B32" s="1162" t="s">
        <v>59</v>
      </c>
      <c r="C32" s="1162"/>
      <c r="D32" s="1162"/>
      <c r="E32" s="1163" t="s">
        <v>57</v>
      </c>
      <c r="F32" s="1163"/>
      <c r="G32" s="60"/>
      <c r="H32" s="518">
        <f>'SR Mgmt Costs'!I43</f>
        <v>0</v>
      </c>
      <c r="I32" s="60"/>
      <c r="J32" s="60"/>
      <c r="K32" s="60"/>
      <c r="L32" s="60"/>
      <c r="N32" s="83"/>
      <c r="O32" s="334">
        <v>0</v>
      </c>
      <c r="P32" s="335">
        <f>H32-O32</f>
        <v>0</v>
      </c>
    </row>
    <row r="33" spans="1:16" ht="13.8" thickBot="1" x14ac:dyDescent="0.3">
      <c r="B33" s="1162"/>
      <c r="C33" s="1162"/>
      <c r="D33" s="1162"/>
      <c r="E33" s="1163" t="s">
        <v>58</v>
      </c>
      <c r="F33" s="1163"/>
      <c r="G33" s="60"/>
      <c r="H33" s="517">
        <f>Budget!E471*J33</f>
        <v>0</v>
      </c>
      <c r="I33" s="60"/>
      <c r="J33" s="114">
        <v>0.05</v>
      </c>
      <c r="K33" s="115" t="s">
        <v>77</v>
      </c>
      <c r="L33" s="116" t="s">
        <v>60</v>
      </c>
      <c r="N33" s="83"/>
      <c r="O33" s="336"/>
      <c r="P33" s="336"/>
    </row>
    <row r="34" spans="1:16" ht="13.8" thickBot="1" x14ac:dyDescent="0.3">
      <c r="B34" s="59"/>
      <c r="C34" s="59"/>
      <c r="D34" s="59"/>
      <c r="E34" s="60"/>
      <c r="F34" s="60"/>
      <c r="G34" s="60"/>
      <c r="H34" s="168">
        <f>H33-H32</f>
        <v>0</v>
      </c>
      <c r="I34" s="60"/>
      <c r="J34" s="1172" t="s">
        <v>333</v>
      </c>
      <c r="K34" s="1167"/>
      <c r="L34" s="1167"/>
      <c r="N34" s="83"/>
      <c r="O34" s="337">
        <f>O25+O32</f>
        <v>0</v>
      </c>
      <c r="P34" s="338">
        <f>P25+P32</f>
        <v>0</v>
      </c>
    </row>
    <row r="35" spans="1:16" x14ac:dyDescent="0.25">
      <c r="A35" s="2" t="s">
        <v>79</v>
      </c>
      <c r="B35" s="1158" t="s">
        <v>26</v>
      </c>
      <c r="C35" s="1158"/>
      <c r="D35" s="1158"/>
      <c r="E35" s="1158"/>
      <c r="F35" s="1158"/>
      <c r="G35" s="1158"/>
      <c r="H35" s="1158"/>
      <c r="I35" s="1158"/>
      <c r="J35" s="1158"/>
      <c r="K35" s="1158"/>
      <c r="N35" s="83"/>
    </row>
    <row r="36" spans="1:16" ht="6.75" customHeight="1" x14ac:dyDescent="0.25">
      <c r="A36" s="2"/>
      <c r="B36" s="2"/>
      <c r="C36" s="2"/>
      <c r="D36" s="2"/>
      <c r="N36" s="83"/>
    </row>
    <row r="37" spans="1:16" ht="25.5" customHeight="1" x14ac:dyDescent="0.25">
      <c r="B37" s="1159" t="s">
        <v>45</v>
      </c>
      <c r="C37" s="1159"/>
      <c r="D37" s="1159"/>
      <c r="E37" s="1159"/>
      <c r="F37" s="1159"/>
      <c r="G37" s="1159"/>
      <c r="H37" s="1159"/>
      <c r="I37" s="1159"/>
      <c r="J37" s="1159"/>
      <c r="K37" s="1159"/>
      <c r="L37" s="1159"/>
      <c r="N37" s="83"/>
    </row>
    <row r="38" spans="1:16" x14ac:dyDescent="0.25">
      <c r="C38" s="1155" t="s">
        <v>27</v>
      </c>
      <c r="D38" s="1156"/>
      <c r="E38" s="1156"/>
      <c r="F38" s="1156"/>
      <c r="G38" s="1156"/>
      <c r="H38" s="1156"/>
      <c r="I38" s="34"/>
      <c r="J38" s="1155" t="s">
        <v>139</v>
      </c>
      <c r="K38" s="1156"/>
      <c r="L38" s="1157"/>
      <c r="N38" s="83"/>
    </row>
    <row r="39" spans="1:16" x14ac:dyDescent="0.25">
      <c r="C39" s="1153" t="s">
        <v>35</v>
      </c>
      <c r="D39" s="1154"/>
      <c r="E39" s="1154"/>
      <c r="F39" s="1154"/>
      <c r="G39" s="1154"/>
      <c r="H39" s="1154"/>
      <c r="I39" s="35"/>
      <c r="J39" s="36"/>
      <c r="K39" s="64">
        <v>3</v>
      </c>
      <c r="L39" s="37" t="s">
        <v>40</v>
      </c>
      <c r="N39" s="83"/>
    </row>
    <row r="40" spans="1:16" x14ac:dyDescent="0.25">
      <c r="C40" s="1153" t="s">
        <v>108</v>
      </c>
      <c r="D40" s="1154"/>
      <c r="E40" s="1154"/>
      <c r="F40" s="1154"/>
      <c r="G40" s="1154"/>
      <c r="H40" s="1154"/>
      <c r="I40" s="35"/>
      <c r="J40" s="36"/>
      <c r="K40" s="64">
        <v>3</v>
      </c>
      <c r="L40" s="37" t="s">
        <v>40</v>
      </c>
      <c r="N40" s="83"/>
    </row>
    <row r="41" spans="1:16" x14ac:dyDescent="0.25">
      <c r="C41" s="1153" t="s">
        <v>109</v>
      </c>
      <c r="D41" s="1154"/>
      <c r="E41" s="1154"/>
      <c r="F41" s="1154"/>
      <c r="G41" s="1154"/>
      <c r="H41" s="1154"/>
      <c r="I41" s="35"/>
      <c r="J41" s="36"/>
      <c r="K41" s="64">
        <v>3</v>
      </c>
      <c r="L41" s="37" t="s">
        <v>40</v>
      </c>
      <c r="N41" s="83"/>
    </row>
    <row r="42" spans="1:16" x14ac:dyDescent="0.25">
      <c r="C42" s="1153" t="s">
        <v>36</v>
      </c>
      <c r="D42" s="1154"/>
      <c r="E42" s="1154"/>
      <c r="F42" s="1154"/>
      <c r="G42" s="1154"/>
      <c r="H42" s="1154"/>
      <c r="I42" s="35"/>
      <c r="J42" s="36"/>
      <c r="K42" s="64">
        <v>3</v>
      </c>
      <c r="L42" s="37" t="s">
        <v>40</v>
      </c>
      <c r="N42" s="83"/>
    </row>
    <row r="43" spans="1:16" ht="13.8" thickBot="1" x14ac:dyDescent="0.3">
      <c r="C43" s="1153" t="s">
        <v>440</v>
      </c>
      <c r="D43" s="1154"/>
      <c r="E43" s="1154"/>
      <c r="F43" s="1154"/>
      <c r="G43" s="1154"/>
      <c r="H43" s="1154"/>
      <c r="I43" s="35"/>
      <c r="J43" s="769"/>
      <c r="K43" s="770">
        <v>6</v>
      </c>
      <c r="L43" s="771" t="s">
        <v>40</v>
      </c>
      <c r="N43" s="83"/>
    </row>
    <row r="44" spans="1:16" ht="13.8" thickBot="1" x14ac:dyDescent="0.3">
      <c r="C44" s="1153"/>
      <c r="D44" s="1154"/>
      <c r="E44" s="1154"/>
      <c r="F44" s="1154"/>
      <c r="G44" s="1154"/>
      <c r="H44" s="1154"/>
      <c r="I44" s="35"/>
      <c r="J44" s="768">
        <f>SUM(K39:K43)</f>
        <v>18</v>
      </c>
      <c r="K44" s="780"/>
      <c r="L44" s="781" t="s">
        <v>443</v>
      </c>
      <c r="N44" s="83"/>
    </row>
    <row r="45" spans="1:16" x14ac:dyDescent="0.25">
      <c r="C45" s="1153" t="s">
        <v>37</v>
      </c>
      <c r="D45" s="1154"/>
      <c r="E45" s="1154"/>
      <c r="F45" s="1154"/>
      <c r="G45" s="1154"/>
      <c r="H45" s="1154"/>
      <c r="I45" s="35"/>
      <c r="J45" s="777"/>
      <c r="K45" s="778">
        <v>4</v>
      </c>
      <c r="L45" s="779" t="s">
        <v>40</v>
      </c>
      <c r="N45" s="83"/>
    </row>
    <row r="46" spans="1:16" x14ac:dyDescent="0.25">
      <c r="C46" s="1153" t="s">
        <v>110</v>
      </c>
      <c r="D46" s="1154"/>
      <c r="E46" s="1154"/>
      <c r="F46" s="1154"/>
      <c r="G46" s="1154"/>
      <c r="H46" s="1154"/>
      <c r="I46" s="35"/>
      <c r="J46" s="36"/>
      <c r="K46" s="64">
        <v>2</v>
      </c>
      <c r="L46" s="37" t="s">
        <v>98</v>
      </c>
      <c r="N46" s="83"/>
    </row>
    <row r="47" spans="1:16" x14ac:dyDescent="0.25">
      <c r="C47" s="1153" t="s">
        <v>111</v>
      </c>
      <c r="D47" s="1154"/>
      <c r="E47" s="1154"/>
      <c r="F47" s="1154"/>
      <c r="G47" s="1154"/>
      <c r="H47" s="1154"/>
      <c r="I47" s="35"/>
      <c r="J47" s="36"/>
      <c r="K47" s="64">
        <v>3</v>
      </c>
      <c r="L47" s="37" t="s">
        <v>40</v>
      </c>
      <c r="N47" s="83"/>
    </row>
    <row r="48" spans="1:16" x14ac:dyDescent="0.25">
      <c r="C48" s="1153" t="s">
        <v>112</v>
      </c>
      <c r="D48" s="1154"/>
      <c r="E48" s="1154"/>
      <c r="F48" s="1154"/>
      <c r="G48" s="1154"/>
      <c r="H48" s="1154"/>
      <c r="I48" s="35"/>
      <c r="J48" s="36"/>
      <c r="K48" s="64">
        <v>12</v>
      </c>
      <c r="L48" s="37" t="s">
        <v>40</v>
      </c>
      <c r="N48" s="83"/>
    </row>
    <row r="49" spans="3:14" x14ac:dyDescent="0.25">
      <c r="C49" s="1153" t="s">
        <v>113</v>
      </c>
      <c r="D49" s="1154"/>
      <c r="E49" s="1154"/>
      <c r="F49" s="1154"/>
      <c r="G49" s="1154"/>
      <c r="H49" s="1154"/>
      <c r="I49" s="35"/>
      <c r="J49" s="36"/>
      <c r="K49" s="64">
        <v>3</v>
      </c>
      <c r="L49" s="37" t="s">
        <v>40</v>
      </c>
      <c r="N49" s="83"/>
    </row>
    <row r="50" spans="3:14" ht="14.85" customHeight="1" x14ac:dyDescent="0.25">
      <c r="C50" s="1153" t="s">
        <v>114</v>
      </c>
      <c r="D50" s="1154"/>
      <c r="E50" s="1154"/>
      <c r="F50" s="1154"/>
      <c r="G50" s="1154"/>
      <c r="H50" s="1154"/>
      <c r="I50" s="35"/>
      <c r="J50" s="36"/>
      <c r="K50" s="64">
        <v>3</v>
      </c>
      <c r="L50" s="37" t="s">
        <v>40</v>
      </c>
      <c r="N50" s="83"/>
    </row>
    <row r="51" spans="3:14" ht="13.8" thickBot="1" x14ac:dyDescent="0.3">
      <c r="C51" s="1153" t="s">
        <v>66</v>
      </c>
      <c r="D51" s="1154"/>
      <c r="E51" s="1154"/>
      <c r="F51" s="1154"/>
      <c r="G51" s="1154"/>
      <c r="H51" s="1154"/>
      <c r="I51" s="35"/>
      <c r="J51" s="769"/>
      <c r="K51" s="770">
        <v>3</v>
      </c>
      <c r="L51" s="771" t="s">
        <v>40</v>
      </c>
      <c r="N51" s="83"/>
    </row>
    <row r="52" spans="3:14" ht="13.8" thickBot="1" x14ac:dyDescent="0.3">
      <c r="C52" s="1151"/>
      <c r="D52" s="1152"/>
      <c r="E52" s="1152"/>
      <c r="F52" s="1152"/>
      <c r="G52" s="1152"/>
      <c r="H52" s="1152"/>
      <c r="I52" s="38"/>
      <c r="J52" s="768">
        <f>SUM(K45:K51)</f>
        <v>30</v>
      </c>
      <c r="K52" s="775"/>
      <c r="L52" s="781" t="s">
        <v>441</v>
      </c>
      <c r="N52" s="83"/>
    </row>
    <row r="53" spans="3:14" ht="13.8" thickBot="1" x14ac:dyDescent="0.3">
      <c r="K53" s="768">
        <f>SUM(K39:K52)</f>
        <v>48</v>
      </c>
      <c r="L53" s="782" t="s">
        <v>444</v>
      </c>
    </row>
    <row r="54" spans="3:14" x14ac:dyDescent="0.25">
      <c r="N54" s="83"/>
    </row>
    <row r="55" spans="3:14" x14ac:dyDescent="0.25">
      <c r="N55" s="83"/>
    </row>
    <row r="56" spans="3:14" x14ac:dyDescent="0.25">
      <c r="N56" s="83"/>
    </row>
    <row r="57" spans="3:14" x14ac:dyDescent="0.25">
      <c r="N57" s="83"/>
    </row>
    <row r="58" spans="3:14" x14ac:dyDescent="0.25">
      <c r="N58" s="83"/>
    </row>
    <row r="59" spans="3:14" x14ac:dyDescent="0.25">
      <c r="N59" s="83"/>
    </row>
    <row r="60" spans="3:14" x14ac:dyDescent="0.25">
      <c r="N60" s="83"/>
    </row>
    <row r="61" spans="3:14" x14ac:dyDescent="0.25">
      <c r="N61" s="83"/>
    </row>
    <row r="62" spans="3:14" x14ac:dyDescent="0.25">
      <c r="N62" s="83"/>
    </row>
    <row r="63" spans="3:14" x14ac:dyDescent="0.25">
      <c r="N63" s="83"/>
    </row>
  </sheetData>
  <sheetProtection algorithmName="SHA-512" hashValue="HdGtPpjvF90C9nQmtKJRv/B1X1la5+Sojbe9/mUlij7ZkH+lcOXjY5SP95/rEve/R17oWcgWvDroXH2HjZ6cjA==" saltValue="SwtS0NZaca5GpQsFTG7F3g==" spinCount="100000" sheet="1" formatCells="0" formatColumns="0" formatRows="0" selectLockedCells="1"/>
  <mergeCells count="32">
    <mergeCell ref="B30:D30"/>
    <mergeCell ref="E30:L30"/>
    <mergeCell ref="B22:F22"/>
    <mergeCell ref="B23:F23"/>
    <mergeCell ref="B31:L31"/>
    <mergeCell ref="B1:J1"/>
    <mergeCell ref="B4:L4"/>
    <mergeCell ref="B27:L27"/>
    <mergeCell ref="B28:L28"/>
    <mergeCell ref="B29:L29"/>
    <mergeCell ref="J34:L34"/>
    <mergeCell ref="B35:K35"/>
    <mergeCell ref="B37:L37"/>
    <mergeCell ref="E32:F32"/>
    <mergeCell ref="E33:F33"/>
    <mergeCell ref="B32:D33"/>
    <mergeCell ref="C38:H38"/>
    <mergeCell ref="J38:L38"/>
    <mergeCell ref="C39:H39"/>
    <mergeCell ref="C40:H40"/>
    <mergeCell ref="C41:H41"/>
    <mergeCell ref="C42:H42"/>
    <mergeCell ref="C43:H43"/>
    <mergeCell ref="C44:H44"/>
    <mergeCell ref="C45:H45"/>
    <mergeCell ref="C46:H46"/>
    <mergeCell ref="C52:H52"/>
    <mergeCell ref="C47:H47"/>
    <mergeCell ref="C48:H48"/>
    <mergeCell ref="C49:H49"/>
    <mergeCell ref="C50:H50"/>
    <mergeCell ref="C51:H51"/>
  </mergeCells>
  <pageMargins left="0.45" right="0.45" top="0.75" bottom="1" header="0.55000000000000004" footer="0.55000000000000004"/>
  <pageSetup scale="92" orientation="portrait" r:id="rId1"/>
  <headerFooter>
    <oddFooter>&amp;L&amp;"Arial,Italic"&amp;10Reviewed and approved by PM:________&amp;R&amp;"Arial,Italic"&amp;10&amp;D  &amp;T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D1CC5-70D9-4E9C-A8B4-8F0794E74EA7}">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485</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yTmGvfeJizeSIMZcnzLZhQUVTQ+G9Ow8/nfifk5iE+/0jslw3T6ziljx49bpDIPZ5axWY+KsnAHGDsAAOlFXRA==" saltValue="IO35qqpzhBcjas1fjyu+FA=="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FC9D-CBE5-402C-B76B-DB906F7A4DA2}">
  <sheetPr>
    <tabColor theme="7" tint="0.79998168889431442"/>
    <pageSetUpPr fitToPage="1"/>
  </sheetPr>
  <dimension ref="A1:V159"/>
  <sheetViews>
    <sheetView topLeftCell="A14" zoomScaleNormal="100" workbookViewId="0">
      <selection activeCell="A3" sqref="A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Recon-ID#10'!A3</f>
        <v xml:space="preserve">Property Address ID#10: </v>
      </c>
      <c r="C11" s="892"/>
      <c r="D11" s="893"/>
      <c r="E11" s="894"/>
      <c r="F11" s="895">
        <f>D11*E11</f>
        <v>0</v>
      </c>
      <c r="G11" s="151"/>
      <c r="I11" s="570"/>
      <c r="L11" s="553"/>
      <c r="M11" s="571"/>
      <c r="O11" s="339"/>
      <c r="P11" s="339"/>
      <c r="Q11" s="339"/>
      <c r="R11" s="340"/>
    </row>
    <row r="12" spans="1:18" ht="14.4" customHeight="1" x14ac:dyDescent="0.3">
      <c r="B12" s="890">
        <f>'Mit Recon-ID#10'!B3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Recon-ID#10'!M5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Recon-ID#10'!M17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Recon-ID#10'!M25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Recon-ID#10'!M31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Recon-ID#10'!M36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Recon-ID#10'!J5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Recon-ID#10'!J5</f>
        <v>#DIV/0!</v>
      </c>
      <c r="N71" s="598" t="s">
        <v>314</v>
      </c>
      <c r="O71" s="339"/>
      <c r="P71" s="339"/>
      <c r="Q71" s="339"/>
      <c r="R71" s="340"/>
    </row>
    <row r="72" spans="2:18" x14ac:dyDescent="0.3">
      <c r="B72" s="891" t="str">
        <f>'Mit Recon-Data'!B7</f>
        <v>Construction activities Labor</v>
      </c>
      <c r="C72" s="913"/>
      <c r="D72" s="902">
        <v>1</v>
      </c>
      <c r="E72" s="887">
        <f>'Mit Recon-ID#10'!N5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Recon-ID#10'!N17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Recon-ID#10'!N25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Recon-ID#10'!N31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Recon-ID#10'!N36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Recon-ID#10'!J45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Recon-ID#10'!M45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Recon-ID#10'!M52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Recon-ID#10'!M59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Recon-ID#10'!M63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Recon-ID#10'!J45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Recon-ID#10'!B72</f>
        <v>0</v>
      </c>
      <c r="D130" s="657"/>
      <c r="E130" s="658">
        <f>F62+E97+E124</f>
        <v>0</v>
      </c>
      <c r="F130" s="664">
        <f>C130*E130+G130</f>
        <v>0</v>
      </c>
      <c r="G130" s="665">
        <f>'Mit Recon-ID#10'!I72</f>
        <v>0</v>
      </c>
      <c r="I130" s="644">
        <v>0</v>
      </c>
      <c r="J130" s="661">
        <f>F130</f>
        <v>0</v>
      </c>
      <c r="K130" s="661" t="e">
        <f>J130*M130+I130</f>
        <v>#DIV/0!</v>
      </c>
      <c r="L130" s="662" t="e">
        <f>J130-K130</f>
        <v>#DIV/0!</v>
      </c>
      <c r="M130" s="735" t="e">
        <f>'Mit Recon-ID#10'!J5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6AF5-9E9D-459F-BB9F-8AB7F6DA34B3}">
  <dimension ref="A1:V79"/>
  <sheetViews>
    <sheetView zoomScaleNormal="100" zoomScaleSheetLayoutView="80" workbookViewId="0">
      <selection activeCell="B3" sqref="B3:H3"/>
    </sheetView>
  </sheetViews>
  <sheetFormatPr defaultColWidth="58.88671875" defaultRowHeight="13.8" x14ac:dyDescent="0.3"/>
  <cols>
    <col min="1" max="1" width="40.44140625" style="850" customWidth="1"/>
    <col min="2" max="2" width="7.44140625" style="851" customWidth="1"/>
    <col min="3" max="3" width="13.88671875" style="805" bestFit="1" customWidth="1"/>
    <col min="4" max="4" width="12.33203125" style="805" customWidth="1"/>
    <col min="5" max="5" width="11.88671875" style="805" customWidth="1"/>
    <col min="6" max="6" width="12.44140625" style="864" bestFit="1" customWidth="1"/>
    <col min="7" max="7" width="12.88671875" style="805" bestFit="1" customWidth="1"/>
    <col min="8" max="8" width="14.109375" style="805" customWidth="1"/>
    <col min="9" max="9" width="5.44140625" style="805" bestFit="1" customWidth="1"/>
    <col min="10" max="10" width="12.88671875" style="880" customWidth="1"/>
    <col min="11" max="11" width="14.109375" style="880" customWidth="1"/>
    <col min="12" max="12" width="16.5546875" style="883" customWidth="1"/>
    <col min="13" max="13" width="10" style="805" bestFit="1" customWidth="1"/>
    <col min="14" max="14" width="9.109375" style="805" bestFit="1" customWidth="1"/>
    <col min="15" max="16384" width="58.88671875" style="805"/>
  </cols>
  <sheetData>
    <row r="1" spans="1:14" s="754" customFormat="1" ht="54.6" customHeight="1" x14ac:dyDescent="0.25">
      <c r="A1" s="752"/>
      <c r="B1" s="753"/>
      <c r="C1" s="1338" t="s">
        <v>466</v>
      </c>
      <c r="D1" s="1338"/>
      <c r="E1" s="1338"/>
      <c r="F1" s="1338"/>
      <c r="G1" s="1338"/>
      <c r="H1" s="1338"/>
      <c r="I1" s="1338"/>
      <c r="J1" s="1338"/>
      <c r="K1" s="1338"/>
      <c r="L1" s="1338"/>
      <c r="M1" s="1338"/>
      <c r="N1" s="1339"/>
    </row>
    <row r="2" spans="1:14" s="754" customFormat="1" ht="6.6" customHeight="1" thickBot="1" x14ac:dyDescent="0.3">
      <c r="A2" s="756"/>
      <c r="B2" s="757"/>
      <c r="C2" s="758"/>
      <c r="D2" s="757"/>
      <c r="E2" s="757"/>
      <c r="F2" s="757"/>
      <c r="G2" s="757"/>
      <c r="H2" s="757"/>
      <c r="I2" s="757"/>
      <c r="J2" s="757"/>
      <c r="K2" s="757"/>
      <c r="L2" s="757"/>
      <c r="M2" s="938"/>
      <c r="N2" s="944"/>
    </row>
    <row r="3" spans="1:14" s="967" customFormat="1" ht="28.5" customHeight="1" thickBot="1" x14ac:dyDescent="0.25">
      <c r="A3" s="1000" t="s">
        <v>486</v>
      </c>
      <c r="B3" s="1340"/>
      <c r="C3" s="1341"/>
      <c r="D3" s="1341"/>
      <c r="E3" s="1341"/>
      <c r="F3" s="1341"/>
      <c r="G3" s="1341"/>
      <c r="H3" s="1342"/>
      <c r="I3" s="1002" t="s">
        <v>470</v>
      </c>
      <c r="J3" s="1001">
        <v>375000</v>
      </c>
      <c r="K3" s="965"/>
      <c r="L3" s="966"/>
      <c r="M3" s="981"/>
      <c r="N3" s="982"/>
    </row>
    <row r="4" spans="1:14" ht="23.4" customHeight="1" thickBot="1" x14ac:dyDescent="0.35">
      <c r="A4" s="796" t="s">
        <v>361</v>
      </c>
      <c r="B4" s="797" t="s">
        <v>427</v>
      </c>
      <c r="C4" s="798" t="s">
        <v>362</v>
      </c>
      <c r="D4" s="798" t="s">
        <v>363</v>
      </c>
      <c r="E4" s="799" t="s">
        <v>364</v>
      </c>
      <c r="F4" s="800" t="s">
        <v>365</v>
      </c>
      <c r="G4" s="801" t="s">
        <v>366</v>
      </c>
      <c r="H4" s="801" t="s">
        <v>321</v>
      </c>
      <c r="I4" s="801"/>
      <c r="J4" s="802" t="s">
        <v>467</v>
      </c>
      <c r="K4" s="803" t="s">
        <v>50</v>
      </c>
      <c r="L4" s="804" t="s">
        <v>430</v>
      </c>
      <c r="M4" s="942" t="s">
        <v>455</v>
      </c>
      <c r="N4" s="943" t="s">
        <v>456</v>
      </c>
    </row>
    <row r="5" spans="1:14" ht="14.1" customHeight="1" x14ac:dyDescent="0.3">
      <c r="A5" s="806" t="s">
        <v>367</v>
      </c>
      <c r="B5" s="807"/>
      <c r="C5" s="808"/>
      <c r="D5" s="808"/>
      <c r="E5" s="808"/>
      <c r="F5" s="809"/>
      <c r="G5" s="810"/>
      <c r="H5" s="810"/>
      <c r="I5" s="810"/>
      <c r="J5" s="983" t="e">
        <f>IF(J3/F43&lt;=0,0,(IF((J3/F43)&gt;=0.75,0.75,J3/F43)))</f>
        <v>#DIV/0!</v>
      </c>
      <c r="K5" s="984" t="e">
        <f>1-J5</f>
        <v>#DIV/0!</v>
      </c>
      <c r="L5" s="811"/>
      <c r="M5" s="941">
        <f>SUM(C6:C16)</f>
        <v>0</v>
      </c>
      <c r="N5" s="941">
        <f>SUM(D6:D16)</f>
        <v>0</v>
      </c>
    </row>
    <row r="6" spans="1:14" ht="12.9" customHeight="1" x14ac:dyDescent="0.3">
      <c r="A6" s="812" t="s">
        <v>368</v>
      </c>
      <c r="B6" s="813" t="s">
        <v>369</v>
      </c>
      <c r="C6" s="931">
        <v>0</v>
      </c>
      <c r="D6" s="931">
        <v>0</v>
      </c>
      <c r="E6" s="815"/>
      <c r="F6" s="816">
        <f t="shared" ref="F6:F16" si="0">C6+D6</f>
        <v>0</v>
      </c>
      <c r="G6" s="817"/>
      <c r="H6" s="817">
        <f t="shared" ref="H6:H16" si="1">C6+D6+E6</f>
        <v>0</v>
      </c>
      <c r="I6" s="817"/>
      <c r="J6" s="818" t="e">
        <f t="shared" ref="J6:J16" si="2">H6*$J$5</f>
        <v>#DIV/0!</v>
      </c>
      <c r="K6" s="819" t="e">
        <f t="shared" ref="K6:K16" si="3">H6-J6</f>
        <v>#DIV/0!</v>
      </c>
      <c r="L6" s="820"/>
      <c r="M6" s="947"/>
      <c r="N6" s="933"/>
    </row>
    <row r="7" spans="1:14" ht="12.9" customHeight="1" x14ac:dyDescent="0.3">
      <c r="A7" s="812" t="s">
        <v>370</v>
      </c>
      <c r="B7" s="813" t="s">
        <v>369</v>
      </c>
      <c r="C7" s="931">
        <v>0</v>
      </c>
      <c r="D7" s="932">
        <v>0</v>
      </c>
      <c r="E7" s="815"/>
      <c r="F7" s="816">
        <f t="shared" si="0"/>
        <v>0</v>
      </c>
      <c r="G7" s="817"/>
      <c r="H7" s="817">
        <f t="shared" si="1"/>
        <v>0</v>
      </c>
      <c r="I7" s="817"/>
      <c r="J7" s="818" t="e">
        <f t="shared" si="2"/>
        <v>#DIV/0!</v>
      </c>
      <c r="K7" s="819" t="e">
        <f t="shared" si="3"/>
        <v>#DIV/0!</v>
      </c>
      <c r="L7" s="820"/>
      <c r="M7" s="947"/>
      <c r="N7" s="933"/>
    </row>
    <row r="8" spans="1:14" ht="12.9" customHeight="1" x14ac:dyDescent="0.3">
      <c r="A8" s="812" t="s">
        <v>371</v>
      </c>
      <c r="B8" s="813" t="s">
        <v>369</v>
      </c>
      <c r="C8" s="931">
        <v>0</v>
      </c>
      <c r="D8" s="931">
        <v>0</v>
      </c>
      <c r="E8" s="815"/>
      <c r="F8" s="816">
        <f t="shared" si="0"/>
        <v>0</v>
      </c>
      <c r="G8" s="817"/>
      <c r="H8" s="817">
        <f t="shared" si="1"/>
        <v>0</v>
      </c>
      <c r="I8" s="817"/>
      <c r="J8" s="818" t="e">
        <f t="shared" si="2"/>
        <v>#DIV/0!</v>
      </c>
      <c r="K8" s="819" t="e">
        <f t="shared" si="3"/>
        <v>#DIV/0!</v>
      </c>
      <c r="L8" s="820"/>
      <c r="M8" s="947"/>
      <c r="N8" s="933"/>
    </row>
    <row r="9" spans="1:14" ht="12.9" customHeight="1" x14ac:dyDescent="0.3">
      <c r="A9" s="812" t="s">
        <v>372</v>
      </c>
      <c r="B9" s="813" t="s">
        <v>369</v>
      </c>
      <c r="C9" s="931">
        <v>0</v>
      </c>
      <c r="D9" s="931">
        <v>0</v>
      </c>
      <c r="E9" s="815"/>
      <c r="F9" s="816">
        <f t="shared" si="0"/>
        <v>0</v>
      </c>
      <c r="G9" s="817"/>
      <c r="H9" s="817">
        <f t="shared" si="1"/>
        <v>0</v>
      </c>
      <c r="I9" s="817"/>
      <c r="J9" s="818" t="e">
        <f t="shared" si="2"/>
        <v>#DIV/0!</v>
      </c>
      <c r="K9" s="819" t="e">
        <f t="shared" si="3"/>
        <v>#DIV/0!</v>
      </c>
      <c r="L9" s="820"/>
      <c r="M9" s="947"/>
      <c r="N9" s="933"/>
    </row>
    <row r="10" spans="1:14" ht="12.9" customHeight="1" x14ac:dyDescent="0.3">
      <c r="A10" s="812" t="s">
        <v>373</v>
      </c>
      <c r="B10" s="813" t="s">
        <v>369</v>
      </c>
      <c r="C10" s="931">
        <v>0</v>
      </c>
      <c r="D10" s="931">
        <v>0</v>
      </c>
      <c r="E10" s="815"/>
      <c r="F10" s="816">
        <f t="shared" si="0"/>
        <v>0</v>
      </c>
      <c r="G10" s="817"/>
      <c r="H10" s="817">
        <f t="shared" si="1"/>
        <v>0</v>
      </c>
      <c r="I10" s="817"/>
      <c r="J10" s="818" t="e">
        <f t="shared" si="2"/>
        <v>#DIV/0!</v>
      </c>
      <c r="K10" s="819" t="e">
        <f t="shared" si="3"/>
        <v>#DIV/0!</v>
      </c>
      <c r="L10" s="820"/>
      <c r="M10" s="947"/>
      <c r="N10" s="933"/>
    </row>
    <row r="11" spans="1:14" ht="12.9" customHeight="1" x14ac:dyDescent="0.3">
      <c r="A11" s="812" t="s">
        <v>374</v>
      </c>
      <c r="B11" s="813" t="s">
        <v>369</v>
      </c>
      <c r="C11" s="931">
        <v>0</v>
      </c>
      <c r="D11" s="931">
        <v>0</v>
      </c>
      <c r="E11" s="815"/>
      <c r="F11" s="816">
        <f t="shared" si="0"/>
        <v>0</v>
      </c>
      <c r="G11" s="817"/>
      <c r="H11" s="817">
        <f t="shared" si="1"/>
        <v>0</v>
      </c>
      <c r="I11" s="817"/>
      <c r="J11" s="818" t="e">
        <f t="shared" si="2"/>
        <v>#DIV/0!</v>
      </c>
      <c r="K11" s="819" t="e">
        <f t="shared" si="3"/>
        <v>#DIV/0!</v>
      </c>
      <c r="L11" s="820"/>
      <c r="M11" s="947"/>
      <c r="N11" s="933"/>
    </row>
    <row r="12" spans="1:14" ht="12.9" customHeight="1" x14ac:dyDescent="0.3">
      <c r="A12" s="812" t="s">
        <v>375</v>
      </c>
      <c r="B12" s="813" t="s">
        <v>369</v>
      </c>
      <c r="C12" s="931">
        <v>0</v>
      </c>
      <c r="D12" s="931">
        <v>0</v>
      </c>
      <c r="E12" s="815"/>
      <c r="F12" s="816">
        <f t="shared" si="0"/>
        <v>0</v>
      </c>
      <c r="G12" s="817"/>
      <c r="H12" s="817">
        <f t="shared" si="1"/>
        <v>0</v>
      </c>
      <c r="I12" s="817"/>
      <c r="J12" s="818" t="e">
        <f t="shared" si="2"/>
        <v>#DIV/0!</v>
      </c>
      <c r="K12" s="819" t="e">
        <f t="shared" si="3"/>
        <v>#DIV/0!</v>
      </c>
      <c r="L12" s="820"/>
      <c r="M12" s="947"/>
      <c r="N12" s="933"/>
    </row>
    <row r="13" spans="1:14" ht="12.9" customHeight="1" x14ac:dyDescent="0.3">
      <c r="A13" s="812" t="s">
        <v>376</v>
      </c>
      <c r="B13" s="813" t="s">
        <v>369</v>
      </c>
      <c r="C13" s="931">
        <v>0</v>
      </c>
      <c r="D13" s="931">
        <v>0</v>
      </c>
      <c r="E13" s="815"/>
      <c r="F13" s="816">
        <f t="shared" si="0"/>
        <v>0</v>
      </c>
      <c r="G13" s="817"/>
      <c r="H13" s="817">
        <f t="shared" si="1"/>
        <v>0</v>
      </c>
      <c r="I13" s="817"/>
      <c r="J13" s="818" t="e">
        <f t="shared" si="2"/>
        <v>#DIV/0!</v>
      </c>
      <c r="K13" s="819" t="e">
        <f t="shared" si="3"/>
        <v>#DIV/0!</v>
      </c>
      <c r="L13" s="820"/>
      <c r="M13" s="947"/>
      <c r="N13" s="933"/>
    </row>
    <row r="14" spans="1:14" ht="12.9" customHeight="1" x14ac:dyDescent="0.3">
      <c r="A14" s="812" t="s">
        <v>377</v>
      </c>
      <c r="B14" s="813" t="s">
        <v>369</v>
      </c>
      <c r="C14" s="931">
        <v>0</v>
      </c>
      <c r="D14" s="931">
        <v>0</v>
      </c>
      <c r="E14" s="815"/>
      <c r="F14" s="816">
        <f t="shared" si="0"/>
        <v>0</v>
      </c>
      <c r="G14" s="817"/>
      <c r="H14" s="817">
        <f t="shared" si="1"/>
        <v>0</v>
      </c>
      <c r="I14" s="817"/>
      <c r="J14" s="818" t="e">
        <f t="shared" si="2"/>
        <v>#DIV/0!</v>
      </c>
      <c r="K14" s="819" t="e">
        <f t="shared" si="3"/>
        <v>#DIV/0!</v>
      </c>
      <c r="L14" s="820"/>
      <c r="M14" s="947"/>
      <c r="N14" s="933"/>
    </row>
    <row r="15" spans="1:14" ht="12.9" customHeight="1" x14ac:dyDescent="0.3">
      <c r="A15" s="812" t="s">
        <v>378</v>
      </c>
      <c r="B15" s="813" t="s">
        <v>369</v>
      </c>
      <c r="C15" s="931">
        <v>0</v>
      </c>
      <c r="D15" s="931">
        <v>0</v>
      </c>
      <c r="E15" s="815"/>
      <c r="F15" s="816">
        <f t="shared" si="0"/>
        <v>0</v>
      </c>
      <c r="G15" s="817"/>
      <c r="H15" s="817">
        <f t="shared" si="1"/>
        <v>0</v>
      </c>
      <c r="I15" s="817"/>
      <c r="J15" s="818" t="e">
        <f t="shared" si="2"/>
        <v>#DIV/0!</v>
      </c>
      <c r="K15" s="819" t="e">
        <f t="shared" si="3"/>
        <v>#DIV/0!</v>
      </c>
      <c r="L15" s="820"/>
      <c r="M15" s="947"/>
      <c r="N15" s="933"/>
    </row>
    <row r="16" spans="1:14" ht="12.9" customHeight="1" x14ac:dyDescent="0.3">
      <c r="A16" s="812" t="s">
        <v>379</v>
      </c>
      <c r="B16" s="813" t="s">
        <v>369</v>
      </c>
      <c r="C16" s="931">
        <v>0</v>
      </c>
      <c r="D16" s="931">
        <v>0</v>
      </c>
      <c r="E16" s="815"/>
      <c r="F16" s="816">
        <f t="shared" si="0"/>
        <v>0</v>
      </c>
      <c r="G16" s="817"/>
      <c r="H16" s="817">
        <f t="shared" si="1"/>
        <v>0</v>
      </c>
      <c r="I16" s="817"/>
      <c r="J16" s="818" t="e">
        <f t="shared" si="2"/>
        <v>#DIV/0!</v>
      </c>
      <c r="K16" s="819" t="e">
        <f t="shared" si="3"/>
        <v>#DIV/0!</v>
      </c>
      <c r="L16" s="820"/>
      <c r="M16" s="947"/>
      <c r="N16" s="933"/>
    </row>
    <row r="17" spans="1:14" ht="12.9" customHeight="1" x14ac:dyDescent="0.3">
      <c r="A17" s="806" t="s">
        <v>380</v>
      </c>
      <c r="B17" s="807"/>
      <c r="C17" s="808"/>
      <c r="D17" s="808"/>
      <c r="E17" s="808"/>
      <c r="F17" s="821"/>
      <c r="G17" s="810"/>
      <c r="H17" s="810"/>
      <c r="I17" s="810"/>
      <c r="J17" s="822"/>
      <c r="K17" s="823"/>
      <c r="L17" s="824"/>
      <c r="M17" s="939">
        <f>SUM(C18:C24)</f>
        <v>0</v>
      </c>
      <c r="N17" s="939">
        <f>SUM(D18:D24)</f>
        <v>0</v>
      </c>
    </row>
    <row r="18" spans="1:14" ht="12.9" customHeight="1" x14ac:dyDescent="0.3">
      <c r="A18" s="812" t="s">
        <v>381</v>
      </c>
      <c r="B18" s="813" t="s">
        <v>369</v>
      </c>
      <c r="C18" s="814">
        <v>0</v>
      </c>
      <c r="D18" s="814">
        <v>0</v>
      </c>
      <c r="E18" s="815"/>
      <c r="F18" s="816">
        <f t="shared" ref="F18:F24" si="4">C18+D18</f>
        <v>0</v>
      </c>
      <c r="G18" s="817"/>
      <c r="H18" s="817">
        <f t="shared" ref="H18:H24" si="5">C18+D18+E18</f>
        <v>0</v>
      </c>
      <c r="I18" s="817"/>
      <c r="J18" s="818" t="e">
        <f t="shared" ref="J18:J24" si="6">H18*$J$5</f>
        <v>#DIV/0!</v>
      </c>
      <c r="K18" s="819" t="e">
        <f t="shared" ref="K18:K24" si="7">H18-J18</f>
        <v>#DIV/0!</v>
      </c>
      <c r="L18" s="820"/>
      <c r="M18" s="947"/>
      <c r="N18" s="933"/>
    </row>
    <row r="19" spans="1:14" ht="12.9" customHeight="1" x14ac:dyDescent="0.3">
      <c r="A19" s="812" t="s">
        <v>382</v>
      </c>
      <c r="B19" s="813" t="s">
        <v>369</v>
      </c>
      <c r="C19" s="814">
        <v>0</v>
      </c>
      <c r="D19" s="814">
        <v>0</v>
      </c>
      <c r="E19" s="815"/>
      <c r="F19" s="816">
        <f t="shared" si="4"/>
        <v>0</v>
      </c>
      <c r="G19" s="817"/>
      <c r="H19" s="817">
        <f t="shared" si="5"/>
        <v>0</v>
      </c>
      <c r="I19" s="817"/>
      <c r="J19" s="818" t="e">
        <f t="shared" si="6"/>
        <v>#DIV/0!</v>
      </c>
      <c r="K19" s="819" t="e">
        <f t="shared" si="7"/>
        <v>#DIV/0!</v>
      </c>
      <c r="L19" s="820"/>
      <c r="M19" s="947"/>
      <c r="N19" s="933"/>
    </row>
    <row r="20" spans="1:14" ht="12.9" customHeight="1" x14ac:dyDescent="0.3">
      <c r="A20" s="812" t="s">
        <v>383</v>
      </c>
      <c r="B20" s="813" t="s">
        <v>369</v>
      </c>
      <c r="C20" s="814">
        <v>0</v>
      </c>
      <c r="D20" s="814">
        <v>0</v>
      </c>
      <c r="E20" s="815"/>
      <c r="F20" s="816">
        <f t="shared" si="4"/>
        <v>0</v>
      </c>
      <c r="G20" s="817"/>
      <c r="H20" s="817">
        <f t="shared" si="5"/>
        <v>0</v>
      </c>
      <c r="I20" s="817"/>
      <c r="J20" s="818" t="e">
        <f t="shared" si="6"/>
        <v>#DIV/0!</v>
      </c>
      <c r="K20" s="819" t="e">
        <f t="shared" si="7"/>
        <v>#DIV/0!</v>
      </c>
      <c r="L20" s="820"/>
      <c r="M20" s="947"/>
      <c r="N20" s="933"/>
    </row>
    <row r="21" spans="1:14" ht="12.9" customHeight="1" x14ac:dyDescent="0.3">
      <c r="A21" s="812" t="s">
        <v>432</v>
      </c>
      <c r="B21" s="813" t="s">
        <v>369</v>
      </c>
      <c r="C21" s="814">
        <v>0</v>
      </c>
      <c r="D21" s="814">
        <v>0</v>
      </c>
      <c r="E21" s="815"/>
      <c r="F21" s="816">
        <f t="shared" si="4"/>
        <v>0</v>
      </c>
      <c r="G21" s="817"/>
      <c r="H21" s="817">
        <f t="shared" si="5"/>
        <v>0</v>
      </c>
      <c r="I21" s="817"/>
      <c r="J21" s="818" t="e">
        <f t="shared" si="6"/>
        <v>#DIV/0!</v>
      </c>
      <c r="K21" s="819" t="e">
        <f t="shared" si="7"/>
        <v>#DIV/0!</v>
      </c>
      <c r="L21" s="820"/>
      <c r="M21" s="947"/>
      <c r="N21" s="933"/>
    </row>
    <row r="22" spans="1:14" ht="12.9" customHeight="1" x14ac:dyDescent="0.3">
      <c r="A22" s="812" t="s">
        <v>384</v>
      </c>
      <c r="B22" s="813" t="s">
        <v>369</v>
      </c>
      <c r="C22" s="814">
        <v>0</v>
      </c>
      <c r="D22" s="814">
        <v>0</v>
      </c>
      <c r="E22" s="815"/>
      <c r="F22" s="816">
        <f t="shared" si="4"/>
        <v>0</v>
      </c>
      <c r="G22" s="817"/>
      <c r="H22" s="817">
        <f t="shared" si="5"/>
        <v>0</v>
      </c>
      <c r="I22" s="817"/>
      <c r="J22" s="818" t="e">
        <f t="shared" si="6"/>
        <v>#DIV/0!</v>
      </c>
      <c r="K22" s="819" t="e">
        <f t="shared" si="7"/>
        <v>#DIV/0!</v>
      </c>
      <c r="L22" s="820"/>
      <c r="M22" s="947"/>
      <c r="N22" s="933"/>
    </row>
    <row r="23" spans="1:14" ht="12.9" customHeight="1" x14ac:dyDescent="0.3">
      <c r="A23" s="812" t="s">
        <v>385</v>
      </c>
      <c r="B23" s="813" t="s">
        <v>369</v>
      </c>
      <c r="C23" s="814">
        <v>0</v>
      </c>
      <c r="D23" s="814">
        <v>0</v>
      </c>
      <c r="E23" s="815"/>
      <c r="F23" s="816">
        <f t="shared" si="4"/>
        <v>0</v>
      </c>
      <c r="G23" s="817"/>
      <c r="H23" s="817">
        <f t="shared" si="5"/>
        <v>0</v>
      </c>
      <c r="I23" s="817"/>
      <c r="J23" s="818" t="e">
        <f t="shared" si="6"/>
        <v>#DIV/0!</v>
      </c>
      <c r="K23" s="819" t="e">
        <f t="shared" si="7"/>
        <v>#DIV/0!</v>
      </c>
      <c r="L23" s="820"/>
      <c r="M23" s="947"/>
      <c r="N23" s="933"/>
    </row>
    <row r="24" spans="1:14" ht="12.9" customHeight="1" x14ac:dyDescent="0.3">
      <c r="A24" s="812" t="s">
        <v>386</v>
      </c>
      <c r="B24" s="813" t="s">
        <v>369</v>
      </c>
      <c r="C24" s="814">
        <v>0</v>
      </c>
      <c r="D24" s="814">
        <v>0</v>
      </c>
      <c r="E24" s="815"/>
      <c r="F24" s="816">
        <f t="shared" si="4"/>
        <v>0</v>
      </c>
      <c r="G24" s="817"/>
      <c r="H24" s="817">
        <f t="shared" si="5"/>
        <v>0</v>
      </c>
      <c r="I24" s="817"/>
      <c r="J24" s="818" t="e">
        <f t="shared" si="6"/>
        <v>#DIV/0!</v>
      </c>
      <c r="K24" s="819" t="e">
        <f t="shared" si="7"/>
        <v>#DIV/0!</v>
      </c>
      <c r="L24" s="820"/>
      <c r="M24" s="947"/>
      <c r="N24" s="933"/>
    </row>
    <row r="25" spans="1:14" ht="12.9" customHeight="1" x14ac:dyDescent="0.3">
      <c r="A25" s="806" t="s">
        <v>387</v>
      </c>
      <c r="B25" s="807"/>
      <c r="C25" s="808"/>
      <c r="D25" s="808"/>
      <c r="E25" s="825"/>
      <c r="F25" s="821"/>
      <c r="G25" s="810"/>
      <c r="H25" s="810"/>
      <c r="I25" s="810"/>
      <c r="J25" s="822"/>
      <c r="K25" s="823"/>
      <c r="L25" s="824"/>
      <c r="M25" s="939">
        <f>SUM(C26:C30)</f>
        <v>0</v>
      </c>
      <c r="N25" s="939">
        <f>SUM(D26:D30)</f>
        <v>0</v>
      </c>
    </row>
    <row r="26" spans="1:14" ht="12.9" customHeight="1" x14ac:dyDescent="0.3">
      <c r="A26" s="812" t="s">
        <v>388</v>
      </c>
      <c r="B26" s="813" t="s">
        <v>369</v>
      </c>
      <c r="C26" s="814">
        <v>0</v>
      </c>
      <c r="D26" s="814">
        <v>0</v>
      </c>
      <c r="E26" s="815"/>
      <c r="F26" s="816">
        <f>C26+D26</f>
        <v>0</v>
      </c>
      <c r="G26" s="817"/>
      <c r="H26" s="817">
        <f>C26+D26+E26</f>
        <v>0</v>
      </c>
      <c r="I26" s="817"/>
      <c r="J26" s="818" t="e">
        <f>H26*$J$5</f>
        <v>#DIV/0!</v>
      </c>
      <c r="K26" s="819" t="e">
        <f>H26-J26</f>
        <v>#DIV/0!</v>
      </c>
      <c r="L26" s="820"/>
      <c r="M26" s="947"/>
      <c r="N26" s="933"/>
    </row>
    <row r="27" spans="1:14" ht="12.9" customHeight="1" x14ac:dyDescent="0.3">
      <c r="A27" s="812" t="s">
        <v>389</v>
      </c>
      <c r="B27" s="813" t="s">
        <v>369</v>
      </c>
      <c r="C27" s="814">
        <v>0</v>
      </c>
      <c r="D27" s="814">
        <v>0</v>
      </c>
      <c r="E27" s="815"/>
      <c r="F27" s="816">
        <f>C27+D27</f>
        <v>0</v>
      </c>
      <c r="G27" s="817"/>
      <c r="H27" s="817">
        <f>C27+D27+E27</f>
        <v>0</v>
      </c>
      <c r="I27" s="817"/>
      <c r="J27" s="818" t="e">
        <f>H27*$J$5</f>
        <v>#DIV/0!</v>
      </c>
      <c r="K27" s="819" t="e">
        <f>H27-J27</f>
        <v>#DIV/0!</v>
      </c>
      <c r="L27" s="820"/>
      <c r="M27" s="947"/>
      <c r="N27" s="933"/>
    </row>
    <row r="28" spans="1:14" ht="12.9" customHeight="1" x14ac:dyDescent="0.3">
      <c r="A28" s="812" t="s">
        <v>390</v>
      </c>
      <c r="B28" s="813" t="s">
        <v>369</v>
      </c>
      <c r="C28" s="814">
        <v>0</v>
      </c>
      <c r="D28" s="814">
        <v>0</v>
      </c>
      <c r="E28" s="815"/>
      <c r="F28" s="816">
        <f>C28+D28</f>
        <v>0</v>
      </c>
      <c r="G28" s="817"/>
      <c r="H28" s="817">
        <f>C28+D28+E28</f>
        <v>0</v>
      </c>
      <c r="I28" s="817"/>
      <c r="J28" s="818" t="e">
        <f>H28*$J$5</f>
        <v>#DIV/0!</v>
      </c>
      <c r="K28" s="819" t="e">
        <f>H28-J28</f>
        <v>#DIV/0!</v>
      </c>
      <c r="L28" s="820"/>
      <c r="M28" s="947"/>
      <c r="N28" s="933"/>
    </row>
    <row r="29" spans="1:14" ht="12.9" customHeight="1" x14ac:dyDescent="0.3">
      <c r="A29" s="812" t="s">
        <v>391</v>
      </c>
      <c r="B29" s="813" t="s">
        <v>369</v>
      </c>
      <c r="C29" s="814">
        <v>0</v>
      </c>
      <c r="D29" s="814">
        <v>0</v>
      </c>
      <c r="E29" s="815"/>
      <c r="F29" s="816">
        <f>C29+D29</f>
        <v>0</v>
      </c>
      <c r="G29" s="817"/>
      <c r="H29" s="817">
        <f>C29+D29+E29</f>
        <v>0</v>
      </c>
      <c r="I29" s="817"/>
      <c r="J29" s="818" t="e">
        <f>H29*$J$5</f>
        <v>#DIV/0!</v>
      </c>
      <c r="K29" s="819" t="e">
        <f>H29-J29</f>
        <v>#DIV/0!</v>
      </c>
      <c r="L29" s="820"/>
      <c r="M29" s="947"/>
      <c r="N29" s="933"/>
    </row>
    <row r="30" spans="1:14" ht="12.9" customHeight="1" x14ac:dyDescent="0.3">
      <c r="A30" s="812" t="s">
        <v>392</v>
      </c>
      <c r="B30" s="813" t="s">
        <v>369</v>
      </c>
      <c r="C30" s="814">
        <v>0</v>
      </c>
      <c r="D30" s="814">
        <v>0</v>
      </c>
      <c r="E30" s="815"/>
      <c r="F30" s="816">
        <f>C30+D30</f>
        <v>0</v>
      </c>
      <c r="G30" s="817"/>
      <c r="H30" s="817">
        <f>C30+D30+E30</f>
        <v>0</v>
      </c>
      <c r="I30" s="817"/>
      <c r="J30" s="818" t="e">
        <f>H30*$J$5</f>
        <v>#DIV/0!</v>
      </c>
      <c r="K30" s="819" t="e">
        <f>H30-J30</f>
        <v>#DIV/0!</v>
      </c>
      <c r="L30" s="820"/>
      <c r="M30" s="947"/>
      <c r="N30" s="933"/>
    </row>
    <row r="31" spans="1:14" ht="12.9" customHeight="1" x14ac:dyDescent="0.3">
      <c r="A31" s="826" t="s">
        <v>393</v>
      </c>
      <c r="B31" s="827"/>
      <c r="C31" s="808"/>
      <c r="D31" s="808"/>
      <c r="E31" s="825"/>
      <c r="F31" s="821"/>
      <c r="G31" s="810"/>
      <c r="H31" s="810"/>
      <c r="I31" s="810"/>
      <c r="J31" s="822"/>
      <c r="K31" s="823"/>
      <c r="L31" s="824"/>
      <c r="M31" s="939">
        <f>SUM(C32:C35)</f>
        <v>0</v>
      </c>
      <c r="N31" s="939">
        <f>SUM(D32:D35)</f>
        <v>0</v>
      </c>
    </row>
    <row r="32" spans="1:14" ht="12.9" customHeight="1" x14ac:dyDescent="0.3">
      <c r="A32" s="812" t="s">
        <v>394</v>
      </c>
      <c r="B32" s="813" t="s">
        <v>369</v>
      </c>
      <c r="C32" s="931">
        <v>0</v>
      </c>
      <c r="D32" s="931">
        <v>0</v>
      </c>
      <c r="E32" s="815"/>
      <c r="F32" s="816">
        <f>C32+D32</f>
        <v>0</v>
      </c>
      <c r="G32" s="817"/>
      <c r="H32" s="817">
        <f>C32+D32+E32</f>
        <v>0</v>
      </c>
      <c r="I32" s="817"/>
      <c r="J32" s="818" t="e">
        <f>H32*$J$5</f>
        <v>#DIV/0!</v>
      </c>
      <c r="K32" s="819" t="e">
        <f>H32-J32</f>
        <v>#DIV/0!</v>
      </c>
      <c r="L32" s="820"/>
      <c r="M32" s="947"/>
      <c r="N32" s="933"/>
    </row>
    <row r="33" spans="1:14" ht="12.9" customHeight="1" x14ac:dyDescent="0.3">
      <c r="A33" s="812" t="s">
        <v>395</v>
      </c>
      <c r="B33" s="813" t="s">
        <v>369</v>
      </c>
      <c r="C33" s="814">
        <v>0</v>
      </c>
      <c r="D33" s="814">
        <v>0</v>
      </c>
      <c r="E33" s="815"/>
      <c r="F33" s="816">
        <f>C33+D33</f>
        <v>0</v>
      </c>
      <c r="G33" s="817"/>
      <c r="H33" s="817">
        <f>C33+D33+E33</f>
        <v>0</v>
      </c>
      <c r="I33" s="817"/>
      <c r="J33" s="818" t="e">
        <f>H33*$J$5</f>
        <v>#DIV/0!</v>
      </c>
      <c r="K33" s="819" t="e">
        <f>H33-J33</f>
        <v>#DIV/0!</v>
      </c>
      <c r="L33" s="820"/>
      <c r="M33" s="947"/>
      <c r="N33" s="933"/>
    </row>
    <row r="34" spans="1:14" ht="12.9" customHeight="1" x14ac:dyDescent="0.3">
      <c r="A34" s="812" t="s">
        <v>396</v>
      </c>
      <c r="B34" s="813" t="s">
        <v>369</v>
      </c>
      <c r="C34" s="814">
        <v>0</v>
      </c>
      <c r="D34" s="814">
        <v>0</v>
      </c>
      <c r="E34" s="815"/>
      <c r="F34" s="816">
        <f>C34+D34</f>
        <v>0</v>
      </c>
      <c r="G34" s="817"/>
      <c r="H34" s="817">
        <f>C34+D34+E34</f>
        <v>0</v>
      </c>
      <c r="I34" s="817"/>
      <c r="J34" s="818" t="e">
        <f>H34*$J$5</f>
        <v>#DIV/0!</v>
      </c>
      <c r="K34" s="819" t="e">
        <f>H34-J34</f>
        <v>#DIV/0!</v>
      </c>
      <c r="L34" s="820"/>
      <c r="M34" s="947"/>
      <c r="N34" s="933"/>
    </row>
    <row r="35" spans="1:14" ht="12.9" customHeight="1" x14ac:dyDescent="0.3">
      <c r="A35" s="812" t="s">
        <v>397</v>
      </c>
      <c r="B35" s="813" t="s">
        <v>369</v>
      </c>
      <c r="C35" s="814">
        <v>0</v>
      </c>
      <c r="D35" s="814">
        <v>0</v>
      </c>
      <c r="E35" s="815"/>
      <c r="F35" s="816">
        <f>C35+D35</f>
        <v>0</v>
      </c>
      <c r="G35" s="817"/>
      <c r="H35" s="817">
        <f>C35+D35+E35</f>
        <v>0</v>
      </c>
      <c r="I35" s="817"/>
      <c r="J35" s="818" t="e">
        <f>H35*$J$5</f>
        <v>#DIV/0!</v>
      </c>
      <c r="K35" s="819" t="e">
        <f>H35-J35</f>
        <v>#DIV/0!</v>
      </c>
      <c r="L35" s="820"/>
      <c r="M35" s="947"/>
      <c r="N35" s="933"/>
    </row>
    <row r="36" spans="1:14" ht="12.9" customHeight="1" x14ac:dyDescent="0.3">
      <c r="A36" s="828" t="s">
        <v>398</v>
      </c>
      <c r="B36" s="829"/>
      <c r="C36" s="808"/>
      <c r="D36" s="808"/>
      <c r="E36" s="825"/>
      <c r="F36" s="821"/>
      <c r="G36" s="810"/>
      <c r="H36" s="810"/>
      <c r="I36" s="810"/>
      <c r="J36" s="822"/>
      <c r="K36" s="823"/>
      <c r="L36" s="824"/>
      <c r="M36" s="939">
        <f>SUM(C37:C42)</f>
        <v>0</v>
      </c>
      <c r="N36" s="939">
        <f>SUM(D37:D42)</f>
        <v>0</v>
      </c>
    </row>
    <row r="37" spans="1:14" ht="12.9" customHeight="1" x14ac:dyDescent="0.3">
      <c r="A37" s="812" t="s">
        <v>399</v>
      </c>
      <c r="B37" s="813" t="s">
        <v>369</v>
      </c>
      <c r="C37" s="814">
        <v>0</v>
      </c>
      <c r="D37" s="814">
        <v>0</v>
      </c>
      <c r="E37" s="815"/>
      <c r="F37" s="816">
        <f t="shared" ref="F37:F42" si="8">C37+D37</f>
        <v>0</v>
      </c>
      <c r="G37" s="817"/>
      <c r="H37" s="817">
        <f t="shared" ref="H37:H42" si="9">C37+D37+E37</f>
        <v>0</v>
      </c>
      <c r="I37" s="817"/>
      <c r="J37" s="818" t="e">
        <f t="shared" ref="J37:J42" si="10">H37*$J$5</f>
        <v>#DIV/0!</v>
      </c>
      <c r="K37" s="819" t="e">
        <f t="shared" ref="K37:K42" si="11">H37-J37</f>
        <v>#DIV/0!</v>
      </c>
      <c r="L37" s="820"/>
      <c r="M37" s="947"/>
      <c r="N37" s="933"/>
    </row>
    <row r="38" spans="1:14" ht="12.9" customHeight="1" x14ac:dyDescent="0.3">
      <c r="A38" s="812" t="s">
        <v>400</v>
      </c>
      <c r="B38" s="813" t="s">
        <v>369</v>
      </c>
      <c r="C38" s="814">
        <v>0</v>
      </c>
      <c r="D38" s="814">
        <v>0</v>
      </c>
      <c r="E38" s="815"/>
      <c r="F38" s="816">
        <f t="shared" si="8"/>
        <v>0</v>
      </c>
      <c r="G38" s="817"/>
      <c r="H38" s="817">
        <f t="shared" si="9"/>
        <v>0</v>
      </c>
      <c r="I38" s="817"/>
      <c r="J38" s="818" t="e">
        <f t="shared" si="10"/>
        <v>#DIV/0!</v>
      </c>
      <c r="K38" s="819" t="e">
        <f t="shared" si="11"/>
        <v>#DIV/0!</v>
      </c>
      <c r="L38" s="820"/>
      <c r="M38" s="947"/>
      <c r="N38" s="933"/>
    </row>
    <row r="39" spans="1:14" ht="12.9" customHeight="1" x14ac:dyDescent="0.3">
      <c r="A39" s="812" t="s">
        <v>401</v>
      </c>
      <c r="B39" s="813" t="s">
        <v>369</v>
      </c>
      <c r="C39" s="814">
        <v>0</v>
      </c>
      <c r="D39" s="814">
        <v>0</v>
      </c>
      <c r="E39" s="815"/>
      <c r="F39" s="816">
        <f t="shared" si="8"/>
        <v>0</v>
      </c>
      <c r="G39" s="817"/>
      <c r="H39" s="817">
        <f t="shared" si="9"/>
        <v>0</v>
      </c>
      <c r="I39" s="817"/>
      <c r="J39" s="818" t="e">
        <f t="shared" si="10"/>
        <v>#DIV/0!</v>
      </c>
      <c r="K39" s="819" t="e">
        <f t="shared" si="11"/>
        <v>#DIV/0!</v>
      </c>
      <c r="L39" s="820"/>
      <c r="M39" s="947"/>
      <c r="N39" s="933"/>
    </row>
    <row r="40" spans="1:14" ht="12.9" customHeight="1" x14ac:dyDescent="0.3">
      <c r="A40" s="812" t="s">
        <v>402</v>
      </c>
      <c r="B40" s="813" t="s">
        <v>369</v>
      </c>
      <c r="C40" s="814">
        <v>0</v>
      </c>
      <c r="D40" s="814">
        <v>0</v>
      </c>
      <c r="E40" s="815"/>
      <c r="F40" s="816">
        <f t="shared" si="8"/>
        <v>0</v>
      </c>
      <c r="G40" s="817"/>
      <c r="H40" s="817">
        <f t="shared" si="9"/>
        <v>0</v>
      </c>
      <c r="I40" s="817"/>
      <c r="J40" s="818" t="e">
        <f t="shared" si="10"/>
        <v>#DIV/0!</v>
      </c>
      <c r="K40" s="819" t="e">
        <f t="shared" si="11"/>
        <v>#DIV/0!</v>
      </c>
      <c r="L40" s="820"/>
      <c r="M40" s="947"/>
      <c r="N40" s="933"/>
    </row>
    <row r="41" spans="1:14" ht="12.9" customHeight="1" x14ac:dyDescent="0.3">
      <c r="A41" s="812" t="s">
        <v>403</v>
      </c>
      <c r="B41" s="813" t="s">
        <v>369</v>
      </c>
      <c r="C41" s="814">
        <v>0</v>
      </c>
      <c r="D41" s="814">
        <v>0</v>
      </c>
      <c r="E41" s="815"/>
      <c r="F41" s="816">
        <f t="shared" si="8"/>
        <v>0</v>
      </c>
      <c r="G41" s="817"/>
      <c r="H41" s="817">
        <f t="shared" si="9"/>
        <v>0</v>
      </c>
      <c r="I41" s="817"/>
      <c r="J41" s="818" t="e">
        <f t="shared" si="10"/>
        <v>#DIV/0!</v>
      </c>
      <c r="K41" s="819" t="e">
        <f t="shared" si="11"/>
        <v>#DIV/0!</v>
      </c>
      <c r="L41" s="820"/>
      <c r="M41" s="947"/>
      <c r="N41" s="933"/>
    </row>
    <row r="42" spans="1:14" ht="12.9" customHeight="1" thickBot="1" x14ac:dyDescent="0.35">
      <c r="A42" s="830" t="s">
        <v>433</v>
      </c>
      <c r="B42" s="831" t="s">
        <v>369</v>
      </c>
      <c r="C42" s="832">
        <v>0</v>
      </c>
      <c r="D42" s="832">
        <v>0</v>
      </c>
      <c r="E42" s="833"/>
      <c r="F42" s="834">
        <f t="shared" si="8"/>
        <v>0</v>
      </c>
      <c r="G42" s="835"/>
      <c r="H42" s="835">
        <f t="shared" si="9"/>
        <v>0</v>
      </c>
      <c r="I42" s="835"/>
      <c r="J42" s="836" t="e">
        <f t="shared" si="10"/>
        <v>#DIV/0!</v>
      </c>
      <c r="K42" s="837" t="e">
        <f t="shared" si="11"/>
        <v>#DIV/0!</v>
      </c>
      <c r="L42" s="849"/>
      <c r="M42" s="947"/>
      <c r="N42" s="933"/>
    </row>
    <row r="43" spans="1:14" s="958" customFormat="1" ht="24.9" customHeight="1" thickBot="1" x14ac:dyDescent="0.35">
      <c r="A43" s="953" t="s">
        <v>428</v>
      </c>
      <c r="B43" s="962"/>
      <c r="C43" s="963">
        <f>SUM(C6:C42)</f>
        <v>0</v>
      </c>
      <c r="D43" s="963">
        <f>SUM(D6:D42)</f>
        <v>0</v>
      </c>
      <c r="E43" s="963"/>
      <c r="F43" s="963">
        <f>SUM(F6:F42)</f>
        <v>0</v>
      </c>
      <c r="G43" s="963">
        <f>SUM(G6:G42)</f>
        <v>0</v>
      </c>
      <c r="H43" s="963">
        <f>SUM(H6:H42)</f>
        <v>0</v>
      </c>
      <c r="I43" s="964"/>
      <c r="J43" s="959" t="e">
        <f>SUM(J6:J42)</f>
        <v>#DIV/0!</v>
      </c>
      <c r="K43" s="954" t="e">
        <f>SUM(K6:K42)</f>
        <v>#DIV/0!</v>
      </c>
      <c r="L43" s="955"/>
      <c r="M43" s="956"/>
      <c r="N43" s="957"/>
    </row>
    <row r="44" spans="1:14" ht="23.4" customHeight="1" thickBot="1" x14ac:dyDescent="0.35">
      <c r="A44" s="796" t="s">
        <v>361</v>
      </c>
      <c r="B44" s="797" t="s">
        <v>427</v>
      </c>
      <c r="C44" s="798" t="s">
        <v>362</v>
      </c>
      <c r="D44" s="798" t="s">
        <v>363</v>
      </c>
      <c r="E44" s="799" t="s">
        <v>364</v>
      </c>
      <c r="F44" s="800" t="s">
        <v>365</v>
      </c>
      <c r="G44" s="801" t="s">
        <v>366</v>
      </c>
      <c r="H44" s="801" t="s">
        <v>321</v>
      </c>
      <c r="I44" s="801"/>
      <c r="J44" s="802" t="s">
        <v>467</v>
      </c>
      <c r="K44" s="803" t="s">
        <v>50</v>
      </c>
      <c r="L44" s="804" t="s">
        <v>430</v>
      </c>
      <c r="M44" s="960" t="s">
        <v>463</v>
      </c>
      <c r="N44" s="961"/>
    </row>
    <row r="45" spans="1:14" x14ac:dyDescent="0.3">
      <c r="A45" s="838" t="s">
        <v>404</v>
      </c>
      <c r="B45" s="839"/>
      <c r="C45" s="840"/>
      <c r="D45" s="840"/>
      <c r="E45" s="840"/>
      <c r="F45" s="841"/>
      <c r="G45" s="842"/>
      <c r="H45" s="842"/>
      <c r="I45" s="842"/>
      <c r="J45" s="985">
        <v>0.75</v>
      </c>
      <c r="K45" s="986">
        <f>1-J45</f>
        <v>0.25</v>
      </c>
      <c r="L45" s="843"/>
      <c r="M45" s="950">
        <f>SUM(E46:E51)</f>
        <v>0</v>
      </c>
      <c r="N45" s="951"/>
    </row>
    <row r="46" spans="1:14" ht="15" customHeight="1" x14ac:dyDescent="0.3">
      <c r="A46" s="812" t="s">
        <v>405</v>
      </c>
      <c r="B46" s="813" t="s">
        <v>406</v>
      </c>
      <c r="C46" s="815"/>
      <c r="D46" s="815"/>
      <c r="E46" s="814">
        <v>0</v>
      </c>
      <c r="F46" s="844"/>
      <c r="G46" s="817">
        <f t="shared" ref="G46:G51" si="12">E46</f>
        <v>0</v>
      </c>
      <c r="H46" s="817">
        <f t="shared" ref="H46:H51" si="13">C46+D46+E46</f>
        <v>0</v>
      </c>
      <c r="I46" s="817"/>
      <c r="J46" s="818">
        <f t="shared" ref="J46:J51" si="14">H46*$J$45</f>
        <v>0</v>
      </c>
      <c r="K46" s="819">
        <f t="shared" ref="K46:K51" si="15">H46-J46</f>
        <v>0</v>
      </c>
      <c r="L46" s="820"/>
      <c r="M46" s="947"/>
      <c r="N46" s="933"/>
    </row>
    <row r="47" spans="1:14" ht="15" customHeight="1" x14ac:dyDescent="0.3">
      <c r="A47" s="812" t="s">
        <v>407</v>
      </c>
      <c r="B47" s="813" t="s">
        <v>406</v>
      </c>
      <c r="C47" s="815"/>
      <c r="D47" s="815"/>
      <c r="E47" s="814">
        <v>0</v>
      </c>
      <c r="F47" s="844"/>
      <c r="G47" s="817">
        <f t="shared" si="12"/>
        <v>0</v>
      </c>
      <c r="H47" s="817">
        <f t="shared" si="13"/>
        <v>0</v>
      </c>
      <c r="I47" s="817"/>
      <c r="J47" s="818">
        <f t="shared" si="14"/>
        <v>0</v>
      </c>
      <c r="K47" s="819">
        <f t="shared" si="15"/>
        <v>0</v>
      </c>
      <c r="L47" s="820"/>
      <c r="M47" s="947"/>
      <c r="N47" s="933"/>
    </row>
    <row r="48" spans="1:14" ht="15" customHeight="1" x14ac:dyDescent="0.3">
      <c r="A48" s="812" t="s">
        <v>408</v>
      </c>
      <c r="B48" s="813" t="s">
        <v>406</v>
      </c>
      <c r="C48" s="815"/>
      <c r="D48" s="815"/>
      <c r="E48" s="814">
        <v>0</v>
      </c>
      <c r="F48" s="844"/>
      <c r="G48" s="817">
        <f t="shared" si="12"/>
        <v>0</v>
      </c>
      <c r="H48" s="817">
        <f t="shared" si="13"/>
        <v>0</v>
      </c>
      <c r="I48" s="817"/>
      <c r="J48" s="818">
        <f t="shared" si="14"/>
        <v>0</v>
      </c>
      <c r="K48" s="819">
        <f t="shared" si="15"/>
        <v>0</v>
      </c>
      <c r="L48" s="820"/>
      <c r="M48" s="947"/>
      <c r="N48" s="933"/>
    </row>
    <row r="49" spans="1:14" ht="36.6" customHeight="1" x14ac:dyDescent="0.3">
      <c r="A49" s="812" t="s">
        <v>446</v>
      </c>
      <c r="B49" s="813" t="s">
        <v>406</v>
      </c>
      <c r="C49" s="815"/>
      <c r="D49" s="815"/>
      <c r="E49" s="814">
        <v>0</v>
      </c>
      <c r="F49" s="844"/>
      <c r="G49" s="817">
        <f t="shared" si="12"/>
        <v>0</v>
      </c>
      <c r="H49" s="817">
        <f t="shared" si="13"/>
        <v>0</v>
      </c>
      <c r="I49" s="817"/>
      <c r="J49" s="818">
        <f t="shared" si="14"/>
        <v>0</v>
      </c>
      <c r="K49" s="819">
        <f t="shared" si="15"/>
        <v>0</v>
      </c>
      <c r="L49" s="820"/>
      <c r="M49" s="947"/>
      <c r="N49" s="933"/>
    </row>
    <row r="50" spans="1:14" x14ac:dyDescent="0.3">
      <c r="A50" s="812" t="s">
        <v>434</v>
      </c>
      <c r="B50" s="813" t="s">
        <v>406</v>
      </c>
      <c r="C50" s="815"/>
      <c r="D50" s="815"/>
      <c r="E50" s="814">
        <v>0</v>
      </c>
      <c r="F50" s="844"/>
      <c r="G50" s="817">
        <f t="shared" si="12"/>
        <v>0</v>
      </c>
      <c r="H50" s="817">
        <f t="shared" si="13"/>
        <v>0</v>
      </c>
      <c r="I50" s="817"/>
      <c r="J50" s="818">
        <f t="shared" si="14"/>
        <v>0</v>
      </c>
      <c r="K50" s="819">
        <f t="shared" si="15"/>
        <v>0</v>
      </c>
      <c r="L50" s="820"/>
      <c r="M50" s="947"/>
      <c r="N50" s="933"/>
    </row>
    <row r="51" spans="1:14" x14ac:dyDescent="0.3">
      <c r="A51" s="812" t="s">
        <v>409</v>
      </c>
      <c r="B51" s="813" t="s">
        <v>406</v>
      </c>
      <c r="C51" s="815"/>
      <c r="D51" s="815"/>
      <c r="E51" s="814">
        <v>0</v>
      </c>
      <c r="F51" s="844"/>
      <c r="G51" s="817">
        <f t="shared" si="12"/>
        <v>0</v>
      </c>
      <c r="H51" s="817">
        <f t="shared" si="13"/>
        <v>0</v>
      </c>
      <c r="I51" s="817"/>
      <c r="J51" s="818">
        <f t="shared" si="14"/>
        <v>0</v>
      </c>
      <c r="K51" s="819">
        <f t="shared" si="15"/>
        <v>0</v>
      </c>
      <c r="L51" s="820"/>
      <c r="M51" s="947"/>
      <c r="N51" s="933"/>
    </row>
    <row r="52" spans="1:14" x14ac:dyDescent="0.3">
      <c r="A52" s="806" t="s">
        <v>410</v>
      </c>
      <c r="B52" s="807"/>
      <c r="C52" s="825"/>
      <c r="D52" s="825"/>
      <c r="E52" s="845"/>
      <c r="F52" s="809"/>
      <c r="G52" s="810"/>
      <c r="H52" s="810"/>
      <c r="I52" s="810"/>
      <c r="J52" s="822"/>
      <c r="K52" s="823"/>
      <c r="L52" s="824"/>
      <c r="M52" s="939">
        <f>SUM(E53:E58)</f>
        <v>0</v>
      </c>
      <c r="N52" s="933"/>
    </row>
    <row r="53" spans="1:14" ht="15" customHeight="1" x14ac:dyDescent="0.3">
      <c r="A53" s="812" t="s">
        <v>411</v>
      </c>
      <c r="B53" s="813" t="s">
        <v>406</v>
      </c>
      <c r="C53" s="815"/>
      <c r="D53" s="815"/>
      <c r="E53" s="931">
        <v>0</v>
      </c>
      <c r="F53" s="844"/>
      <c r="G53" s="817">
        <f t="shared" ref="G53:G58" si="16">E53</f>
        <v>0</v>
      </c>
      <c r="H53" s="817">
        <f t="shared" ref="H53:H58" si="17">C53+D53+E53</f>
        <v>0</v>
      </c>
      <c r="I53" s="817"/>
      <c r="J53" s="818">
        <f t="shared" ref="J53:J58" si="18">H53*$J$45</f>
        <v>0</v>
      </c>
      <c r="K53" s="819">
        <f t="shared" ref="K53:K58" si="19">H53-J53</f>
        <v>0</v>
      </c>
      <c r="L53" s="820"/>
      <c r="M53" s="947"/>
      <c r="N53" s="933"/>
    </row>
    <row r="54" spans="1:14" ht="29.1" customHeight="1" x14ac:dyDescent="0.3">
      <c r="A54" s="812" t="s">
        <v>412</v>
      </c>
      <c r="B54" s="813" t="s">
        <v>406</v>
      </c>
      <c r="C54" s="815"/>
      <c r="D54" s="815"/>
      <c r="E54" s="931">
        <v>0</v>
      </c>
      <c r="F54" s="844"/>
      <c r="G54" s="817">
        <f t="shared" si="16"/>
        <v>0</v>
      </c>
      <c r="H54" s="817">
        <f t="shared" si="17"/>
        <v>0</v>
      </c>
      <c r="I54" s="817"/>
      <c r="J54" s="818">
        <f t="shared" si="18"/>
        <v>0</v>
      </c>
      <c r="K54" s="819">
        <f t="shared" si="19"/>
        <v>0</v>
      </c>
      <c r="L54" s="820"/>
      <c r="M54" s="947"/>
      <c r="N54" s="933"/>
    </row>
    <row r="55" spans="1:14" ht="15" customHeight="1" x14ac:dyDescent="0.3">
      <c r="A55" s="812" t="s">
        <v>464</v>
      </c>
      <c r="B55" s="813" t="s">
        <v>406</v>
      </c>
      <c r="C55" s="815"/>
      <c r="D55" s="815"/>
      <c r="E55" s="931">
        <v>0</v>
      </c>
      <c r="F55" s="844"/>
      <c r="G55" s="817">
        <f t="shared" si="16"/>
        <v>0</v>
      </c>
      <c r="H55" s="817">
        <f t="shared" si="17"/>
        <v>0</v>
      </c>
      <c r="I55" s="817"/>
      <c r="J55" s="818">
        <f t="shared" si="18"/>
        <v>0</v>
      </c>
      <c r="K55" s="819">
        <f t="shared" si="19"/>
        <v>0</v>
      </c>
      <c r="L55" s="820"/>
      <c r="M55" s="947"/>
      <c r="N55" s="933"/>
    </row>
    <row r="56" spans="1:14" ht="15" customHeight="1" x14ac:dyDescent="0.3">
      <c r="A56" s="812" t="s">
        <v>413</v>
      </c>
      <c r="B56" s="813" t="s">
        <v>406</v>
      </c>
      <c r="C56" s="815"/>
      <c r="D56" s="815"/>
      <c r="E56" s="931">
        <v>0</v>
      </c>
      <c r="F56" s="844"/>
      <c r="G56" s="817">
        <f t="shared" si="16"/>
        <v>0</v>
      </c>
      <c r="H56" s="817">
        <f t="shared" si="17"/>
        <v>0</v>
      </c>
      <c r="I56" s="817"/>
      <c r="J56" s="818">
        <f t="shared" si="18"/>
        <v>0</v>
      </c>
      <c r="K56" s="819">
        <f t="shared" si="19"/>
        <v>0</v>
      </c>
      <c r="L56" s="820"/>
      <c r="M56" s="947"/>
      <c r="N56" s="933"/>
    </row>
    <row r="57" spans="1:14" ht="15" customHeight="1" x14ac:dyDescent="0.3">
      <c r="A57" s="812" t="s">
        <v>414</v>
      </c>
      <c r="B57" s="813" t="s">
        <v>406</v>
      </c>
      <c r="C57" s="815"/>
      <c r="D57" s="815"/>
      <c r="E57" s="931">
        <v>0</v>
      </c>
      <c r="F57" s="844"/>
      <c r="G57" s="817">
        <f t="shared" si="16"/>
        <v>0</v>
      </c>
      <c r="H57" s="817">
        <f t="shared" si="17"/>
        <v>0</v>
      </c>
      <c r="I57" s="817"/>
      <c r="J57" s="818">
        <f t="shared" si="18"/>
        <v>0</v>
      </c>
      <c r="K57" s="819">
        <f t="shared" si="19"/>
        <v>0</v>
      </c>
      <c r="L57" s="820"/>
      <c r="M57" s="947"/>
      <c r="N57" s="933"/>
    </row>
    <row r="58" spans="1:14" ht="15" customHeight="1" x14ac:dyDescent="0.3">
      <c r="A58" s="812" t="s">
        <v>415</v>
      </c>
      <c r="B58" s="813" t="s">
        <v>406</v>
      </c>
      <c r="C58" s="815"/>
      <c r="D58" s="815"/>
      <c r="E58" s="931">
        <v>0</v>
      </c>
      <c r="F58" s="844"/>
      <c r="G58" s="817">
        <f t="shared" si="16"/>
        <v>0</v>
      </c>
      <c r="H58" s="817">
        <f t="shared" si="17"/>
        <v>0</v>
      </c>
      <c r="I58" s="817"/>
      <c r="J58" s="818">
        <f t="shared" si="18"/>
        <v>0</v>
      </c>
      <c r="K58" s="819">
        <f t="shared" si="19"/>
        <v>0</v>
      </c>
      <c r="L58" s="820"/>
      <c r="M58" s="947"/>
      <c r="N58" s="933"/>
    </row>
    <row r="59" spans="1:14" x14ac:dyDescent="0.3">
      <c r="A59" s="806" t="s">
        <v>416</v>
      </c>
      <c r="B59" s="807"/>
      <c r="C59" s="825"/>
      <c r="D59" s="825"/>
      <c r="E59" s="845"/>
      <c r="F59" s="809"/>
      <c r="G59" s="810"/>
      <c r="H59" s="810"/>
      <c r="I59" s="810"/>
      <c r="J59" s="822"/>
      <c r="K59" s="823"/>
      <c r="L59" s="824"/>
      <c r="M59" s="939">
        <f>SUM(E60:E62)</f>
        <v>0</v>
      </c>
      <c r="N59" s="933"/>
    </row>
    <row r="60" spans="1:14" ht="35.4" customHeight="1" x14ac:dyDescent="0.3">
      <c r="A60" s="812" t="s">
        <v>417</v>
      </c>
      <c r="B60" s="813" t="s">
        <v>406</v>
      </c>
      <c r="C60" s="815"/>
      <c r="D60" s="815"/>
      <c r="E60" s="814">
        <v>0</v>
      </c>
      <c r="F60" s="844"/>
      <c r="G60" s="817">
        <f>E60</f>
        <v>0</v>
      </c>
      <c r="H60" s="817">
        <f>C60+D60+E60</f>
        <v>0</v>
      </c>
      <c r="I60" s="817"/>
      <c r="J60" s="818">
        <f>H60*$J$45</f>
        <v>0</v>
      </c>
      <c r="K60" s="819">
        <f>H60-J60</f>
        <v>0</v>
      </c>
      <c r="L60" s="820"/>
      <c r="M60" s="947"/>
      <c r="N60" s="933"/>
    </row>
    <row r="61" spans="1:14" ht="15.6" customHeight="1" x14ac:dyDescent="0.3">
      <c r="A61" s="812" t="s">
        <v>418</v>
      </c>
      <c r="B61" s="813" t="s">
        <v>406</v>
      </c>
      <c r="C61" s="815"/>
      <c r="D61" s="815"/>
      <c r="E61" s="814">
        <v>0</v>
      </c>
      <c r="F61" s="816"/>
      <c r="G61" s="817">
        <f>E61</f>
        <v>0</v>
      </c>
      <c r="H61" s="817">
        <f>C61+D61+E61</f>
        <v>0</v>
      </c>
      <c r="I61" s="817"/>
      <c r="J61" s="818">
        <f>H61*$J$45</f>
        <v>0</v>
      </c>
      <c r="K61" s="819">
        <f>H61-J61</f>
        <v>0</v>
      </c>
      <c r="L61" s="820"/>
      <c r="M61" s="947"/>
      <c r="N61" s="933"/>
    </row>
    <row r="62" spans="1:14" ht="14.4" customHeight="1" x14ac:dyDescent="0.3">
      <c r="A62" s="812" t="s">
        <v>419</v>
      </c>
      <c r="B62" s="813" t="s">
        <v>406</v>
      </c>
      <c r="C62" s="815"/>
      <c r="D62" s="815"/>
      <c r="E62" s="814">
        <v>0</v>
      </c>
      <c r="F62" s="844"/>
      <c r="G62" s="817">
        <f>E62</f>
        <v>0</v>
      </c>
      <c r="H62" s="817">
        <f>C62+D62+E62</f>
        <v>0</v>
      </c>
      <c r="I62" s="817"/>
      <c r="J62" s="818">
        <f>H62*$J$45</f>
        <v>0</v>
      </c>
      <c r="K62" s="819">
        <f>H62-J62</f>
        <v>0</v>
      </c>
      <c r="L62" s="820"/>
      <c r="M62" s="947"/>
      <c r="N62" s="933"/>
    </row>
    <row r="63" spans="1:14" x14ac:dyDescent="0.3">
      <c r="A63" s="846" t="s">
        <v>420</v>
      </c>
      <c r="B63" s="829"/>
      <c r="C63" s="825"/>
      <c r="D63" s="825"/>
      <c r="E63" s="847"/>
      <c r="F63" s="848"/>
      <c r="G63" s="810"/>
      <c r="H63" s="810"/>
      <c r="I63" s="810"/>
      <c r="J63" s="822"/>
      <c r="K63" s="823"/>
      <c r="L63" s="824"/>
      <c r="M63" s="939">
        <f>SUM(E64:E69)</f>
        <v>0</v>
      </c>
      <c r="N63" s="933"/>
    </row>
    <row r="64" spans="1:14" ht="14.1" customHeight="1" x14ac:dyDescent="0.3">
      <c r="A64" s="812" t="s">
        <v>421</v>
      </c>
      <c r="B64" s="813" t="s">
        <v>406</v>
      </c>
      <c r="C64" s="815"/>
      <c r="D64" s="815"/>
      <c r="E64" s="814">
        <v>0</v>
      </c>
      <c r="F64" s="816"/>
      <c r="G64" s="817">
        <f t="shared" ref="G64:G69" si="20">E64</f>
        <v>0</v>
      </c>
      <c r="H64" s="817">
        <f t="shared" ref="H64:H69" si="21">C64+D64+E64</f>
        <v>0</v>
      </c>
      <c r="I64" s="817"/>
      <c r="J64" s="818">
        <f t="shared" ref="J64:J69" si="22">H64*$J$45</f>
        <v>0</v>
      </c>
      <c r="K64" s="819">
        <f t="shared" ref="K64:K69" si="23">H64-J64</f>
        <v>0</v>
      </c>
      <c r="L64" s="820"/>
      <c r="M64" s="947"/>
      <c r="N64" s="933"/>
    </row>
    <row r="65" spans="1:22" ht="14.1" customHeight="1" x14ac:dyDescent="0.3">
      <c r="A65" s="812" t="s">
        <v>422</v>
      </c>
      <c r="B65" s="813" t="s">
        <v>406</v>
      </c>
      <c r="C65" s="815"/>
      <c r="D65" s="815"/>
      <c r="E65" s="814">
        <v>0</v>
      </c>
      <c r="F65" s="816"/>
      <c r="G65" s="817">
        <f t="shared" si="20"/>
        <v>0</v>
      </c>
      <c r="H65" s="817">
        <f t="shared" si="21"/>
        <v>0</v>
      </c>
      <c r="I65" s="817"/>
      <c r="J65" s="818">
        <f t="shared" si="22"/>
        <v>0</v>
      </c>
      <c r="K65" s="819">
        <f t="shared" si="23"/>
        <v>0</v>
      </c>
      <c r="L65" s="820"/>
      <c r="M65" s="947"/>
      <c r="N65" s="933"/>
    </row>
    <row r="66" spans="1:22" ht="14.1" customHeight="1" x14ac:dyDescent="0.3">
      <c r="A66" s="812" t="s">
        <v>423</v>
      </c>
      <c r="B66" s="813" t="s">
        <v>406</v>
      </c>
      <c r="C66" s="815"/>
      <c r="D66" s="815"/>
      <c r="E66" s="814">
        <v>0</v>
      </c>
      <c r="F66" s="816"/>
      <c r="G66" s="817">
        <f t="shared" si="20"/>
        <v>0</v>
      </c>
      <c r="H66" s="817">
        <f t="shared" si="21"/>
        <v>0</v>
      </c>
      <c r="I66" s="817"/>
      <c r="J66" s="818">
        <f t="shared" si="22"/>
        <v>0</v>
      </c>
      <c r="K66" s="819">
        <f t="shared" si="23"/>
        <v>0</v>
      </c>
      <c r="L66" s="820"/>
      <c r="M66" s="947"/>
      <c r="N66" s="933"/>
    </row>
    <row r="67" spans="1:22" ht="14.1" customHeight="1" x14ac:dyDescent="0.3">
      <c r="A67" s="812" t="s">
        <v>424</v>
      </c>
      <c r="B67" s="813" t="s">
        <v>406</v>
      </c>
      <c r="C67" s="815"/>
      <c r="D67" s="815"/>
      <c r="E67" s="814">
        <v>0</v>
      </c>
      <c r="F67" s="816"/>
      <c r="G67" s="817">
        <f t="shared" si="20"/>
        <v>0</v>
      </c>
      <c r="H67" s="817">
        <f t="shared" si="21"/>
        <v>0</v>
      </c>
      <c r="I67" s="817"/>
      <c r="J67" s="818">
        <f t="shared" si="22"/>
        <v>0</v>
      </c>
      <c r="K67" s="819">
        <f t="shared" si="23"/>
        <v>0</v>
      </c>
      <c r="L67" s="820"/>
      <c r="M67" s="947"/>
      <c r="N67" s="933"/>
    </row>
    <row r="68" spans="1:22" ht="14.1" customHeight="1" x14ac:dyDescent="0.3">
      <c r="A68" s="812" t="s">
        <v>425</v>
      </c>
      <c r="B68" s="813" t="s">
        <v>406</v>
      </c>
      <c r="C68" s="815"/>
      <c r="D68" s="815"/>
      <c r="E68" s="814">
        <v>0</v>
      </c>
      <c r="F68" s="816"/>
      <c r="G68" s="817">
        <f t="shared" si="20"/>
        <v>0</v>
      </c>
      <c r="H68" s="817">
        <f t="shared" si="21"/>
        <v>0</v>
      </c>
      <c r="I68" s="817"/>
      <c r="J68" s="818">
        <f t="shared" si="22"/>
        <v>0</v>
      </c>
      <c r="K68" s="819">
        <f t="shared" si="23"/>
        <v>0</v>
      </c>
      <c r="L68" s="820"/>
      <c r="M68" s="947"/>
      <c r="N68" s="933"/>
    </row>
    <row r="69" spans="1:22" ht="28.65" customHeight="1" thickBot="1" x14ac:dyDescent="0.35">
      <c r="A69" s="830" t="s">
        <v>426</v>
      </c>
      <c r="B69" s="831" t="s">
        <v>406</v>
      </c>
      <c r="C69" s="833"/>
      <c r="D69" s="833"/>
      <c r="E69" s="832">
        <v>0</v>
      </c>
      <c r="F69" s="834"/>
      <c r="G69" s="835">
        <f t="shared" si="20"/>
        <v>0</v>
      </c>
      <c r="H69" s="835">
        <f t="shared" si="21"/>
        <v>0</v>
      </c>
      <c r="I69" s="835"/>
      <c r="J69" s="836">
        <f t="shared" si="22"/>
        <v>0</v>
      </c>
      <c r="K69" s="837">
        <f t="shared" si="23"/>
        <v>0</v>
      </c>
      <c r="L69" s="849"/>
      <c r="M69" s="947"/>
      <c r="N69" s="933"/>
    </row>
    <row r="70" spans="1:22" s="958" customFormat="1" ht="24.6" customHeight="1" thickBot="1" x14ac:dyDescent="0.35">
      <c r="A70" s="953" t="s">
        <v>429</v>
      </c>
      <c r="B70" s="968"/>
      <c r="C70" s="969"/>
      <c r="D70" s="969"/>
      <c r="E70" s="970">
        <f>SUM(E46:E69)</f>
        <v>0</v>
      </c>
      <c r="F70" s="970">
        <f t="shared" ref="F70:K70" si="24">SUM(F46:F69)</f>
        <v>0</v>
      </c>
      <c r="G70" s="970">
        <f t="shared" si="24"/>
        <v>0</v>
      </c>
      <c r="H70" s="970">
        <f t="shared" si="24"/>
        <v>0</v>
      </c>
      <c r="I70" s="987"/>
      <c r="J70" s="988">
        <f t="shared" si="24"/>
        <v>0</v>
      </c>
      <c r="K70" s="989">
        <f t="shared" si="24"/>
        <v>0</v>
      </c>
      <c r="L70" s="971"/>
      <c r="M70" s="971"/>
      <c r="N70" s="971"/>
    </row>
    <row r="71" spans="1:22" s="958" customFormat="1" ht="27.6" customHeight="1" thickBot="1" x14ac:dyDescent="0.35">
      <c r="A71" s="972"/>
      <c r="B71" s="973"/>
      <c r="C71" s="974">
        <f t="shared" ref="C71:H71" si="25">C43+C70</f>
        <v>0</v>
      </c>
      <c r="D71" s="974">
        <f t="shared" si="25"/>
        <v>0</v>
      </c>
      <c r="E71" s="974">
        <f t="shared" si="25"/>
        <v>0</v>
      </c>
      <c r="F71" s="974">
        <f t="shared" si="25"/>
        <v>0</v>
      </c>
      <c r="G71" s="974">
        <f t="shared" si="25"/>
        <v>0</v>
      </c>
      <c r="H71" s="974">
        <f t="shared" si="25"/>
        <v>0</v>
      </c>
      <c r="I71" s="975"/>
      <c r="J71" s="976" t="e">
        <f>J43+J70</f>
        <v>#DIV/0!</v>
      </c>
      <c r="K71" s="977" t="e">
        <f>K43+K70</f>
        <v>#DIV/0!</v>
      </c>
      <c r="L71" s="978"/>
      <c r="M71" s="979"/>
      <c r="N71" s="980"/>
    </row>
    <row r="72" spans="1:22" s="863" customFormat="1" ht="15.6" customHeight="1" thickBot="1" x14ac:dyDescent="0.35">
      <c r="A72" s="852" t="s">
        <v>431</v>
      </c>
      <c r="B72" s="853">
        <v>0</v>
      </c>
      <c r="C72" s="854"/>
      <c r="D72" s="854"/>
      <c r="E72" s="855"/>
      <c r="F72" s="856"/>
      <c r="G72" s="857"/>
      <c r="H72" s="858">
        <f>H71*B72+I72</f>
        <v>0</v>
      </c>
      <c r="I72" s="859">
        <v>0</v>
      </c>
      <c r="J72" s="860">
        <f>H72*$J$45</f>
        <v>0</v>
      </c>
      <c r="K72" s="861">
        <f>H72-J72</f>
        <v>0</v>
      </c>
      <c r="L72" s="862" t="s">
        <v>447</v>
      </c>
      <c r="M72" s="952"/>
      <c r="N72" s="933"/>
    </row>
    <row r="73" spans="1:22" ht="14.4" thickBot="1" x14ac:dyDescent="0.35">
      <c r="A73" s="934"/>
      <c r="H73" s="865">
        <f>H71+H72</f>
        <v>0</v>
      </c>
      <c r="I73" s="935"/>
      <c r="J73" s="866" t="e">
        <f>J71+J72</f>
        <v>#DIV/0!</v>
      </c>
      <c r="K73" s="867" t="e">
        <f>K71+K72</f>
        <v>#DIV/0!</v>
      </c>
      <c r="L73" s="868" t="s">
        <v>30</v>
      </c>
      <c r="M73" s="947"/>
      <c r="N73" s="933"/>
    </row>
    <row r="74" spans="1:22" ht="14.4" hidden="1" thickBot="1" x14ac:dyDescent="0.35">
      <c r="A74" s="934"/>
      <c r="J74" s="936"/>
      <c r="K74" s="869" t="e">
        <f>H73-(J73+K73)</f>
        <v>#DIV/0!</v>
      </c>
      <c r="L74" s="820"/>
      <c r="M74" s="947"/>
      <c r="N74" s="933"/>
    </row>
    <row r="75" spans="1:22" s="878" customFormat="1" thickBot="1" x14ac:dyDescent="0.35">
      <c r="A75" s="937"/>
      <c r="B75" s="870" t="s">
        <v>427</v>
      </c>
      <c r="C75" s="871" t="s">
        <v>362</v>
      </c>
      <c r="D75" s="871" t="s">
        <v>363</v>
      </c>
      <c r="E75" s="872" t="s">
        <v>364</v>
      </c>
      <c r="F75" s="873" t="s">
        <v>365</v>
      </c>
      <c r="G75" s="874" t="s">
        <v>366</v>
      </c>
      <c r="H75" s="874" t="s">
        <v>321</v>
      </c>
      <c r="I75" s="874"/>
      <c r="J75" s="875" t="s">
        <v>147</v>
      </c>
      <c r="K75" s="876" t="s">
        <v>50</v>
      </c>
      <c r="L75" s="877"/>
      <c r="M75" s="948"/>
      <c r="N75" s="949"/>
    </row>
    <row r="76" spans="1:22" ht="14.4" thickBot="1" x14ac:dyDescent="0.35">
      <c r="A76" s="934"/>
      <c r="J76" s="990" t="e">
        <f>J73/H73</f>
        <v>#DIV/0!</v>
      </c>
      <c r="K76" s="991" t="e">
        <f>1-J76</f>
        <v>#DIV/0!</v>
      </c>
      <c r="L76" s="879" t="s">
        <v>448</v>
      </c>
      <c r="N76" s="933"/>
    </row>
    <row r="77" spans="1:22" s="751" customFormat="1" ht="3.9" customHeight="1" x14ac:dyDescent="0.3">
      <c r="A77" s="756"/>
      <c r="B77" s="757"/>
      <c r="C77" s="757"/>
      <c r="D77" s="757"/>
      <c r="E77" s="757"/>
      <c r="F77" s="757"/>
      <c r="G77" s="757"/>
      <c r="H77" s="757"/>
      <c r="I77" s="757"/>
      <c r="J77" s="757"/>
      <c r="K77" s="757"/>
      <c r="L77" s="757"/>
      <c r="M77" s="938"/>
      <c r="N77" s="944"/>
    </row>
    <row r="78" spans="1:22" s="40" customFormat="1" ht="3.9" customHeight="1" thickBot="1" x14ac:dyDescent="0.3">
      <c r="A78" s="945"/>
      <c r="B78" s="940"/>
      <c r="C78" s="940"/>
      <c r="D78" s="940"/>
      <c r="E78" s="940"/>
      <c r="F78" s="940"/>
      <c r="G78" s="940"/>
      <c r="H78" s="940"/>
      <c r="I78" s="940"/>
      <c r="J78" s="940"/>
      <c r="K78" s="940"/>
      <c r="L78" s="940"/>
      <c r="M78" s="940"/>
      <c r="N78" s="946"/>
      <c r="O78" s="42"/>
      <c r="P78" s="42"/>
      <c r="Q78" s="42"/>
      <c r="R78" s="42"/>
      <c r="S78" s="42"/>
      <c r="T78" s="42"/>
      <c r="U78" s="42"/>
      <c r="V78" s="42"/>
    </row>
    <row r="79" spans="1:22" hidden="1" x14ac:dyDescent="0.3">
      <c r="K79" s="881"/>
      <c r="L79" s="882"/>
    </row>
  </sheetData>
  <sheetProtection algorithmName="SHA-512" hashValue="UF/FqCwRrz/uJU3V1se5t8GKSQnGK33uD0ZBWQTYQ0rBbJyJ41e0zibFPtdbGe87QdUgcaYKrAPDplTc9KwKyg==" saltValue="bJ0tR0X56dEI6eSnXyctnA==" spinCount="100000" sheet="1" formatCells="0" formatColumns="0" formatRows="0"/>
  <autoFilter ref="A4:H71" xr:uid="{2FED0F33-3AE4-405A-97C3-708C52D681D2}"/>
  <mergeCells count="2">
    <mergeCell ref="C1:N1"/>
    <mergeCell ref="B3:H3"/>
  </mergeCells>
  <pageMargins left="0.45" right="0.45" top="0.75" bottom="0.75" header="0.3" footer="0.3"/>
  <pageSetup scale="65" fitToHeight="2" orientation="landscape" horizontalDpi="1200" verticalDpi="1200" r:id="rId1"/>
  <headerFooter>
    <oddHeader>&amp;C&amp;"Arial,Regular"&amp;12&amp;F  -  &amp;A</oddHeader>
    <oddFooter>&amp;C&amp;"Arial,Regular"&amp;10&amp;D
&amp;P of &amp;N</oddFooter>
  </headerFooter>
  <rowBreaks count="1" manualBreakCount="1">
    <brk id="43" max="1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48A63-DD16-42EF-AA18-C942C7943170}">
  <sheetPr>
    <tabColor theme="7" tint="0.79998168889431442"/>
    <pageSetUpPr fitToPage="1"/>
  </sheetPr>
  <dimension ref="A1:V159"/>
  <sheetViews>
    <sheetView topLeftCell="A17" zoomScaleNormal="100" workbookViewId="0">
      <selection activeCell="A3" sqref="A3"/>
    </sheetView>
  </sheetViews>
  <sheetFormatPr defaultColWidth="9.44140625" defaultRowHeight="13.8" x14ac:dyDescent="0.3"/>
  <cols>
    <col min="1" max="1" width="2.5546875" style="55" customWidth="1"/>
    <col min="2" max="2" width="53.5546875" style="55" customWidth="1"/>
    <col min="3" max="3" width="6.5546875" style="349" customWidth="1"/>
    <col min="4" max="4" width="9.109375" style="349" customWidth="1"/>
    <col min="5" max="5" width="13.6640625" style="55" customWidth="1"/>
    <col min="6" max="6" width="15.5546875" style="55" customWidth="1"/>
    <col min="7" max="7" width="5.5546875" style="364" customWidth="1"/>
    <col min="8" max="8" width="1.44140625" style="279" customWidth="1"/>
    <col min="9" max="9" width="5.5546875" style="365" customWidth="1"/>
    <col min="10" max="12" width="14.88671875" style="366" customWidth="1"/>
    <col min="13" max="13" width="9.44140625" style="367" bestFit="1" customWidth="1"/>
    <col min="14" max="14" width="35.88671875" style="548" customWidth="1"/>
    <col min="15" max="17" width="9.44140625" style="541"/>
    <col min="18" max="18" width="18.44140625" style="279" customWidth="1"/>
    <col min="19" max="16384" width="9.44140625" style="279"/>
  </cols>
  <sheetData>
    <row r="1" spans="1:18" s="754" customFormat="1" ht="54.6" customHeight="1" x14ac:dyDescent="0.3">
      <c r="A1" s="752"/>
      <c r="B1" s="753"/>
      <c r="C1" s="1345" t="s">
        <v>465</v>
      </c>
      <c r="D1" s="1346"/>
      <c r="E1" s="1346"/>
      <c r="F1" s="1346"/>
      <c r="G1" s="755"/>
    </row>
    <row r="2" spans="1:18" s="754" customFormat="1" ht="6.6" customHeight="1" x14ac:dyDescent="0.25">
      <c r="A2" s="756"/>
      <c r="B2" s="757"/>
      <c r="C2" s="758"/>
      <c r="D2" s="757"/>
      <c r="E2" s="757"/>
      <c r="F2" s="757"/>
    </row>
    <row r="3" spans="1:18" ht="5.4" customHeight="1" x14ac:dyDescent="0.3"/>
    <row r="4" spans="1:18" ht="14.4" customHeight="1" x14ac:dyDescent="0.3">
      <c r="A4" s="539" t="s">
        <v>46</v>
      </c>
      <c r="C4" s="741"/>
      <c r="G4" s="540"/>
      <c r="I4" s="1146" t="s">
        <v>358</v>
      </c>
      <c r="J4" s="1146"/>
      <c r="K4" s="1146"/>
      <c r="L4" s="1146"/>
      <c r="M4" s="1146"/>
      <c r="N4" s="1146"/>
    </row>
    <row r="5" spans="1:18" ht="14.1" customHeight="1" x14ac:dyDescent="0.3">
      <c r="B5" s="542"/>
      <c r="E5" s="1144" t="str">
        <f>Budget!E5</f>
        <v>ID# ____-___-R (___)</v>
      </c>
      <c r="F5" s="1145"/>
      <c r="G5" s="543"/>
      <c r="I5" s="544" t="s">
        <v>115</v>
      </c>
      <c r="J5" s="544"/>
      <c r="K5" s="544"/>
      <c r="L5" s="544"/>
      <c r="M5" s="545"/>
      <c r="N5" s="546"/>
    </row>
    <row r="6" spans="1:18" ht="3" customHeight="1" thickBot="1" x14ac:dyDescent="0.35">
      <c r="B6" s="542"/>
      <c r="E6" s="547"/>
      <c r="F6" s="547"/>
      <c r="G6" s="543"/>
      <c r="I6" s="365" t="s">
        <v>100</v>
      </c>
    </row>
    <row r="7" spans="1:18" ht="36.75" customHeight="1" x14ac:dyDescent="0.3">
      <c r="B7" s="1132" t="s">
        <v>435</v>
      </c>
      <c r="C7" s="1133"/>
      <c r="D7" s="1133"/>
      <c r="E7" s="1133"/>
      <c r="F7" s="1133"/>
      <c r="G7" s="549"/>
      <c r="I7" s="1126" t="s">
        <v>223</v>
      </c>
      <c r="J7" s="1127"/>
      <c r="K7" s="1127"/>
      <c r="L7" s="1128"/>
      <c r="M7" s="313"/>
      <c r="N7" s="532" t="s">
        <v>356</v>
      </c>
      <c r="O7" s="550" t="s">
        <v>122</v>
      </c>
      <c r="P7" s="550" t="s">
        <v>123</v>
      </c>
      <c r="Q7" s="550" t="s">
        <v>124</v>
      </c>
      <c r="R7" s="551" t="s">
        <v>242</v>
      </c>
    </row>
    <row r="8" spans="1:18" ht="3" customHeight="1" x14ac:dyDescent="0.3">
      <c r="B8" s="542"/>
      <c r="G8" s="540"/>
      <c r="I8" s="552"/>
      <c r="L8" s="553"/>
    </row>
    <row r="9" spans="1:18" ht="14.4" customHeight="1" x14ac:dyDescent="0.3">
      <c r="A9" s="539" t="s">
        <v>0</v>
      </c>
      <c r="B9" s="539" t="s">
        <v>436</v>
      </c>
      <c r="C9" s="741"/>
      <c r="F9" s="554"/>
      <c r="G9" s="540"/>
      <c r="I9" s="555" t="s">
        <v>29</v>
      </c>
      <c r="J9" s="556"/>
      <c r="K9" s="557">
        <f>E142</f>
        <v>0</v>
      </c>
      <c r="L9" s="558">
        <f>1-K9</f>
        <v>1</v>
      </c>
      <c r="M9" s="886" t="s">
        <v>345</v>
      </c>
      <c r="O9" s="339"/>
      <c r="P9" s="339"/>
      <c r="Q9" s="339"/>
      <c r="R9" s="340"/>
    </row>
    <row r="10" spans="1:18" s="569" customFormat="1" ht="13.5" customHeight="1" thickBot="1" x14ac:dyDescent="0.35">
      <c r="A10" s="55"/>
      <c r="B10" s="560" t="s">
        <v>1</v>
      </c>
      <c r="C10" s="560" t="s">
        <v>84</v>
      </c>
      <c r="D10" s="560" t="s">
        <v>71</v>
      </c>
      <c r="E10" s="560" t="s">
        <v>146</v>
      </c>
      <c r="F10" s="560" t="s">
        <v>2</v>
      </c>
      <c r="G10" s="561"/>
      <c r="H10" s="55"/>
      <c r="I10" s="562"/>
      <c r="J10" s="563" t="s">
        <v>30</v>
      </c>
      <c r="K10" s="564" t="s">
        <v>147</v>
      </c>
      <c r="L10" s="564" t="s">
        <v>148</v>
      </c>
      <c r="M10" s="565"/>
      <c r="N10" s="566"/>
      <c r="O10" s="567"/>
      <c r="P10" s="567"/>
      <c r="Q10" s="567"/>
      <c r="R10" s="568"/>
    </row>
    <row r="11" spans="1:18" ht="14.4" customHeight="1" x14ac:dyDescent="0.3">
      <c r="B11" s="889" t="str">
        <f>'Mit Recon-ID#11'!A3</f>
        <v xml:space="preserve">Property Address ID#11: </v>
      </c>
      <c r="C11" s="892"/>
      <c r="D11" s="893"/>
      <c r="E11" s="894"/>
      <c r="F11" s="895">
        <f>D11*E11</f>
        <v>0</v>
      </c>
      <c r="G11" s="151"/>
      <c r="I11" s="570"/>
      <c r="L11" s="553"/>
      <c r="M11" s="571"/>
      <c r="O11" s="339"/>
      <c r="P11" s="339"/>
      <c r="Q11" s="339"/>
      <c r="R11" s="340"/>
    </row>
    <row r="12" spans="1:18" ht="14.4" customHeight="1" x14ac:dyDescent="0.3">
      <c r="B12" s="890">
        <f>'Mit Recon-ID#11'!B3</f>
        <v>0</v>
      </c>
      <c r="C12" s="896"/>
      <c r="D12" s="897"/>
      <c r="E12" s="898"/>
      <c r="F12" s="899">
        <f t="shared" ref="F12:F61" si="0">D12*E12</f>
        <v>0</v>
      </c>
      <c r="G12" s="151"/>
      <c r="I12" s="570"/>
      <c r="L12" s="553"/>
      <c r="M12" s="571"/>
      <c r="O12" s="339"/>
      <c r="P12" s="339"/>
      <c r="Q12" s="339"/>
      <c r="R12" s="340"/>
    </row>
    <row r="13" spans="1:18" ht="14.4" customHeight="1" x14ac:dyDescent="0.3">
      <c r="B13" s="891" t="str">
        <f>'Mit Recon-Data'!B2</f>
        <v>Construction activities</v>
      </c>
      <c r="C13" s="900" t="s">
        <v>158</v>
      </c>
      <c r="D13" s="901">
        <v>1</v>
      </c>
      <c r="E13" s="887">
        <f>'Mit Recon-ID#11'!M5</f>
        <v>0</v>
      </c>
      <c r="F13" s="41">
        <f t="shared" si="0"/>
        <v>0</v>
      </c>
      <c r="G13" s="151"/>
      <c r="I13" s="570"/>
      <c r="L13" s="553"/>
      <c r="M13" s="571"/>
      <c r="O13" s="339"/>
      <c r="P13" s="339"/>
      <c r="Q13" s="339"/>
      <c r="R13" s="340"/>
    </row>
    <row r="14" spans="1:18" ht="14.4" customHeight="1" x14ac:dyDescent="0.3">
      <c r="B14" s="891" t="str">
        <f>'Mit Recon-Data'!B3</f>
        <v>Structural shell</v>
      </c>
      <c r="C14" s="900" t="s">
        <v>158</v>
      </c>
      <c r="D14" s="901">
        <v>1</v>
      </c>
      <c r="E14" s="887">
        <f>'Mit Recon-ID#11'!M17</f>
        <v>0</v>
      </c>
      <c r="F14" s="41">
        <f t="shared" si="0"/>
        <v>0</v>
      </c>
      <c r="G14" s="151"/>
      <c r="I14" s="570"/>
      <c r="L14" s="553"/>
      <c r="M14" s="571"/>
      <c r="O14" s="339"/>
      <c r="P14" s="339"/>
      <c r="Q14" s="339"/>
      <c r="R14" s="340"/>
    </row>
    <row r="15" spans="1:18" ht="14.25" customHeight="1" x14ac:dyDescent="0.3">
      <c r="B15" s="891" t="str">
        <f>'Mit Recon-Data'!B4</f>
        <v>Interior partitioning</v>
      </c>
      <c r="C15" s="900" t="s">
        <v>158</v>
      </c>
      <c r="D15" s="901">
        <v>1</v>
      </c>
      <c r="E15" s="887">
        <f>'Mit Recon-ID#11'!M25</f>
        <v>0</v>
      </c>
      <c r="F15" s="41">
        <f t="shared" si="0"/>
        <v>0</v>
      </c>
      <c r="G15" s="151"/>
      <c r="I15" s="570"/>
      <c r="L15" s="553"/>
      <c r="M15" s="571"/>
      <c r="O15" s="339"/>
      <c r="P15" s="339"/>
      <c r="Q15" s="339"/>
      <c r="R15" s="340"/>
    </row>
    <row r="16" spans="1:18" ht="14.4" customHeight="1" x14ac:dyDescent="0.3">
      <c r="B16" s="891" t="str">
        <f>'Mit Recon-Data'!B5</f>
        <v>Utility equipment</v>
      </c>
      <c r="C16" s="902" t="s">
        <v>158</v>
      </c>
      <c r="D16" s="901">
        <v>1</v>
      </c>
      <c r="E16" s="887">
        <f>'Mit Recon-ID#11'!M31</f>
        <v>0</v>
      </c>
      <c r="F16" s="41">
        <f t="shared" si="0"/>
        <v>0</v>
      </c>
      <c r="G16" s="151"/>
      <c r="I16" s="570"/>
      <c r="L16" s="553"/>
      <c r="M16" s="571"/>
      <c r="O16" s="339"/>
      <c r="P16" s="339"/>
      <c r="Q16" s="339"/>
      <c r="R16" s="340"/>
    </row>
    <row r="17" spans="2:18" ht="14.4" customHeight="1" x14ac:dyDescent="0.3">
      <c r="B17" s="891" t="str">
        <f>'Mit Recon-Data'!B6</f>
        <v>Fixtures</v>
      </c>
      <c r="C17" s="902" t="s">
        <v>158</v>
      </c>
      <c r="D17" s="901">
        <v>1</v>
      </c>
      <c r="E17" s="888">
        <f>'Mit Recon-ID#11'!M36</f>
        <v>0</v>
      </c>
      <c r="F17" s="41">
        <f t="shared" si="0"/>
        <v>0</v>
      </c>
      <c r="G17" s="151"/>
      <c r="I17" s="570"/>
      <c r="L17" s="553"/>
      <c r="M17" s="571"/>
      <c r="N17" s="573" t="s">
        <v>200</v>
      </c>
      <c r="O17" s="339"/>
      <c r="P17" s="339"/>
      <c r="Q17" s="339"/>
      <c r="R17" s="340"/>
    </row>
    <row r="18" spans="2:18" ht="14.4" customHeight="1" thickBot="1" x14ac:dyDescent="0.35">
      <c r="B18" s="1003" t="s">
        <v>471</v>
      </c>
      <c r="C18" s="902"/>
      <c r="D18" s="901"/>
      <c r="E18" s="888"/>
      <c r="F18" s="41">
        <f t="shared" si="0"/>
        <v>0</v>
      </c>
      <c r="G18" s="151"/>
      <c r="I18" s="570"/>
      <c r="L18" s="553"/>
      <c r="M18" s="571"/>
      <c r="N18" s="573" t="s">
        <v>352</v>
      </c>
      <c r="O18" s="339"/>
      <c r="P18" s="339"/>
      <c r="Q18" s="339"/>
      <c r="R18" s="340"/>
    </row>
    <row r="19" spans="2:18" ht="14.4" hidden="1" customHeight="1" x14ac:dyDescent="0.3">
      <c r="B19" s="903"/>
      <c r="C19" s="902"/>
      <c r="D19" s="901"/>
      <c r="E19" s="888"/>
      <c r="F19" s="41">
        <f t="shared" si="0"/>
        <v>0</v>
      </c>
      <c r="G19" s="151"/>
      <c r="I19" s="570"/>
      <c r="L19" s="553"/>
      <c r="M19" s="571"/>
      <c r="N19" s="573" t="s">
        <v>200</v>
      </c>
      <c r="O19" s="339"/>
      <c r="P19" s="339"/>
      <c r="Q19" s="339"/>
      <c r="R19" s="340"/>
    </row>
    <row r="20" spans="2:18" ht="14.4" hidden="1" customHeight="1" x14ac:dyDescent="0.3">
      <c r="B20" s="903"/>
      <c r="C20" s="902"/>
      <c r="D20" s="901"/>
      <c r="E20" s="888"/>
      <c r="F20" s="41">
        <f t="shared" si="0"/>
        <v>0</v>
      </c>
      <c r="G20" s="151"/>
      <c r="I20" s="570"/>
      <c r="L20" s="553"/>
      <c r="M20" s="571"/>
      <c r="N20" s="573" t="s">
        <v>200</v>
      </c>
      <c r="O20" s="339"/>
      <c r="P20" s="339"/>
      <c r="Q20" s="339"/>
      <c r="R20" s="340"/>
    </row>
    <row r="21" spans="2:18" ht="14.4" hidden="1" customHeight="1" x14ac:dyDescent="0.3">
      <c r="B21" s="903"/>
      <c r="C21" s="902"/>
      <c r="D21" s="901"/>
      <c r="E21" s="888"/>
      <c r="F21" s="41">
        <f t="shared" si="0"/>
        <v>0</v>
      </c>
      <c r="G21" s="151"/>
      <c r="I21" s="570"/>
      <c r="L21" s="553"/>
      <c r="M21" s="571"/>
      <c r="N21" s="573" t="s">
        <v>200</v>
      </c>
      <c r="O21" s="339"/>
      <c r="P21" s="339"/>
      <c r="Q21" s="339"/>
      <c r="R21" s="340"/>
    </row>
    <row r="22" spans="2:18" ht="14.4" hidden="1" customHeight="1" x14ac:dyDescent="0.3">
      <c r="B22" s="903"/>
      <c r="C22" s="902"/>
      <c r="D22" s="901"/>
      <c r="E22" s="888"/>
      <c r="F22" s="41">
        <f t="shared" si="0"/>
        <v>0</v>
      </c>
      <c r="G22" s="151"/>
      <c r="I22" s="570"/>
      <c r="L22" s="553"/>
      <c r="M22" s="571"/>
      <c r="N22" s="573" t="s">
        <v>200</v>
      </c>
      <c r="O22" s="339"/>
      <c r="P22" s="339"/>
      <c r="Q22" s="339"/>
      <c r="R22" s="340"/>
    </row>
    <row r="23" spans="2:18" ht="14.4" hidden="1" customHeight="1" x14ac:dyDescent="0.3">
      <c r="B23" s="903"/>
      <c r="C23" s="902"/>
      <c r="D23" s="901"/>
      <c r="E23" s="888"/>
      <c r="F23" s="41">
        <f t="shared" si="0"/>
        <v>0</v>
      </c>
      <c r="G23" s="151"/>
      <c r="I23" s="570"/>
      <c r="L23" s="553"/>
      <c r="M23" s="571"/>
      <c r="N23" s="573" t="s">
        <v>200</v>
      </c>
      <c r="O23" s="339"/>
      <c r="P23" s="339"/>
      <c r="Q23" s="339"/>
      <c r="R23" s="340"/>
    </row>
    <row r="24" spans="2:18" ht="14.4" hidden="1" customHeight="1" x14ac:dyDescent="0.3">
      <c r="B24" s="903"/>
      <c r="C24" s="902"/>
      <c r="D24" s="901"/>
      <c r="E24" s="888"/>
      <c r="F24" s="41">
        <f t="shared" si="0"/>
        <v>0</v>
      </c>
      <c r="G24" s="151"/>
      <c r="I24" s="570"/>
      <c r="L24" s="553"/>
      <c r="M24" s="571"/>
      <c r="N24" s="573" t="s">
        <v>200</v>
      </c>
      <c r="O24" s="339"/>
      <c r="P24" s="339"/>
      <c r="Q24" s="339"/>
      <c r="R24" s="340"/>
    </row>
    <row r="25" spans="2:18" ht="14.4" hidden="1" customHeight="1" x14ac:dyDescent="0.3">
      <c r="B25" s="903"/>
      <c r="C25" s="902"/>
      <c r="D25" s="901"/>
      <c r="E25" s="888"/>
      <c r="F25" s="41">
        <f t="shared" si="0"/>
        <v>0</v>
      </c>
      <c r="G25" s="151"/>
      <c r="I25" s="570"/>
      <c r="L25" s="553"/>
      <c r="M25" s="571"/>
      <c r="N25" s="573" t="s">
        <v>200</v>
      </c>
      <c r="O25" s="339"/>
      <c r="P25" s="339"/>
      <c r="Q25" s="339"/>
      <c r="R25" s="340"/>
    </row>
    <row r="26" spans="2:18" ht="14.4" hidden="1" customHeight="1" x14ac:dyDescent="0.3">
      <c r="B26" s="903"/>
      <c r="C26" s="902"/>
      <c r="D26" s="901"/>
      <c r="E26" s="888"/>
      <c r="F26" s="41">
        <f t="shared" si="0"/>
        <v>0</v>
      </c>
      <c r="G26" s="151"/>
      <c r="I26" s="570"/>
      <c r="L26" s="553"/>
      <c r="M26" s="571"/>
      <c r="N26" s="573" t="s">
        <v>200</v>
      </c>
      <c r="O26" s="339"/>
      <c r="P26" s="339"/>
      <c r="Q26" s="339"/>
      <c r="R26" s="340"/>
    </row>
    <row r="27" spans="2:18" ht="14.4" hidden="1" customHeight="1" x14ac:dyDescent="0.3">
      <c r="B27" s="903"/>
      <c r="C27" s="902"/>
      <c r="D27" s="901"/>
      <c r="E27" s="888"/>
      <c r="F27" s="41">
        <f t="shared" si="0"/>
        <v>0</v>
      </c>
      <c r="G27" s="151"/>
      <c r="I27" s="570"/>
      <c r="L27" s="553"/>
      <c r="M27" s="571"/>
      <c r="N27" s="573" t="s">
        <v>200</v>
      </c>
      <c r="O27" s="339"/>
      <c r="P27" s="339"/>
      <c r="Q27" s="339"/>
      <c r="R27" s="340"/>
    </row>
    <row r="28" spans="2:18" ht="14.4" hidden="1" customHeight="1" x14ac:dyDescent="0.3">
      <c r="B28" s="903"/>
      <c r="C28" s="902"/>
      <c r="D28" s="901"/>
      <c r="E28" s="888"/>
      <c r="F28" s="41">
        <f t="shared" si="0"/>
        <v>0</v>
      </c>
      <c r="G28" s="151"/>
      <c r="I28" s="570"/>
      <c r="L28" s="553"/>
      <c r="M28" s="571"/>
      <c r="N28" s="573" t="s">
        <v>200</v>
      </c>
      <c r="O28" s="339"/>
      <c r="P28" s="339"/>
      <c r="Q28" s="339"/>
      <c r="R28" s="340"/>
    </row>
    <row r="29" spans="2:18" ht="14.4" hidden="1" customHeight="1" x14ac:dyDescent="0.3">
      <c r="B29" s="903"/>
      <c r="C29" s="902"/>
      <c r="D29" s="901"/>
      <c r="E29" s="888"/>
      <c r="F29" s="41">
        <f t="shared" si="0"/>
        <v>0</v>
      </c>
      <c r="G29" s="151"/>
      <c r="I29" s="570"/>
      <c r="L29" s="553"/>
      <c r="M29" s="571"/>
      <c r="N29" s="573" t="s">
        <v>200</v>
      </c>
      <c r="O29" s="339"/>
      <c r="P29" s="339"/>
      <c r="Q29" s="339"/>
      <c r="R29" s="340"/>
    </row>
    <row r="30" spans="2:18" ht="14.4" hidden="1" customHeight="1" x14ac:dyDescent="0.3">
      <c r="B30" s="903"/>
      <c r="C30" s="902"/>
      <c r="D30" s="901"/>
      <c r="E30" s="888"/>
      <c r="F30" s="41">
        <f t="shared" si="0"/>
        <v>0</v>
      </c>
      <c r="G30" s="151"/>
      <c r="I30" s="570"/>
      <c r="L30" s="553"/>
      <c r="M30" s="571"/>
      <c r="N30" s="573" t="s">
        <v>200</v>
      </c>
      <c r="O30" s="339"/>
      <c r="P30" s="339"/>
      <c r="Q30" s="339"/>
      <c r="R30" s="340"/>
    </row>
    <row r="31" spans="2:18" ht="14.4" hidden="1" customHeight="1" x14ac:dyDescent="0.3">
      <c r="B31" s="903"/>
      <c r="C31" s="902"/>
      <c r="D31" s="901"/>
      <c r="E31" s="888"/>
      <c r="F31" s="41">
        <f t="shared" si="0"/>
        <v>0</v>
      </c>
      <c r="G31" s="151"/>
      <c r="I31" s="570"/>
      <c r="L31" s="553"/>
      <c r="M31" s="571"/>
      <c r="N31" s="573" t="s">
        <v>200</v>
      </c>
      <c r="O31" s="339"/>
      <c r="P31" s="339"/>
      <c r="Q31" s="339"/>
      <c r="R31" s="340"/>
    </row>
    <row r="32" spans="2:18" ht="14.4" hidden="1" customHeight="1" x14ac:dyDescent="0.3">
      <c r="B32" s="903"/>
      <c r="C32" s="902"/>
      <c r="D32" s="901"/>
      <c r="E32" s="888"/>
      <c r="F32" s="41">
        <f t="shared" si="0"/>
        <v>0</v>
      </c>
      <c r="G32" s="151"/>
      <c r="I32" s="570"/>
      <c r="L32" s="553"/>
      <c r="M32" s="571"/>
      <c r="N32" s="573" t="s">
        <v>200</v>
      </c>
      <c r="O32" s="339"/>
      <c r="P32" s="339"/>
      <c r="Q32" s="339"/>
      <c r="R32" s="340"/>
    </row>
    <row r="33" spans="2:18" ht="14.4" hidden="1" customHeight="1" x14ac:dyDescent="0.3">
      <c r="B33" s="903"/>
      <c r="C33" s="902"/>
      <c r="D33" s="901"/>
      <c r="E33" s="888"/>
      <c r="F33" s="41">
        <f t="shared" si="0"/>
        <v>0</v>
      </c>
      <c r="G33" s="151"/>
      <c r="I33" s="570"/>
      <c r="L33" s="553"/>
      <c r="M33" s="571"/>
      <c r="N33" s="573" t="s">
        <v>200</v>
      </c>
      <c r="O33" s="339"/>
      <c r="P33" s="339"/>
      <c r="Q33" s="339"/>
      <c r="R33" s="340"/>
    </row>
    <row r="34" spans="2:18" ht="14.4" hidden="1" customHeight="1" x14ac:dyDescent="0.3">
      <c r="B34" s="903"/>
      <c r="C34" s="902"/>
      <c r="D34" s="901"/>
      <c r="E34" s="888"/>
      <c r="F34" s="41">
        <f t="shared" si="0"/>
        <v>0</v>
      </c>
      <c r="G34" s="151"/>
      <c r="I34" s="570"/>
      <c r="L34" s="553"/>
      <c r="M34" s="571"/>
      <c r="N34" s="573" t="s">
        <v>200</v>
      </c>
      <c r="O34" s="339"/>
      <c r="P34" s="339"/>
      <c r="Q34" s="339"/>
      <c r="R34" s="340"/>
    </row>
    <row r="35" spans="2:18" ht="14.4" hidden="1" customHeight="1" x14ac:dyDescent="0.3">
      <c r="B35" s="903"/>
      <c r="C35" s="902"/>
      <c r="D35" s="901"/>
      <c r="E35" s="888"/>
      <c r="F35" s="41">
        <f t="shared" si="0"/>
        <v>0</v>
      </c>
      <c r="G35" s="151"/>
      <c r="I35" s="570"/>
      <c r="L35" s="553"/>
      <c r="M35" s="571"/>
      <c r="N35" s="573" t="s">
        <v>200</v>
      </c>
      <c r="O35" s="339"/>
      <c r="P35" s="339"/>
      <c r="Q35" s="339"/>
      <c r="R35" s="340"/>
    </row>
    <row r="36" spans="2:18" ht="14.4" hidden="1" customHeight="1" x14ac:dyDescent="0.3">
      <c r="B36" s="903"/>
      <c r="C36" s="902"/>
      <c r="D36" s="901"/>
      <c r="E36" s="888"/>
      <c r="F36" s="41">
        <f t="shared" si="0"/>
        <v>0</v>
      </c>
      <c r="G36" s="151"/>
      <c r="I36" s="570"/>
      <c r="L36" s="553"/>
      <c r="M36" s="571"/>
      <c r="N36" s="573" t="s">
        <v>200</v>
      </c>
      <c r="O36" s="339"/>
      <c r="P36" s="339"/>
      <c r="Q36" s="339"/>
      <c r="R36" s="340"/>
    </row>
    <row r="37" spans="2:18" ht="14.4" hidden="1" customHeight="1" x14ac:dyDescent="0.3">
      <c r="B37" s="903"/>
      <c r="C37" s="902"/>
      <c r="D37" s="901"/>
      <c r="E37" s="888"/>
      <c r="F37" s="41">
        <f t="shared" si="0"/>
        <v>0</v>
      </c>
      <c r="G37" s="151"/>
      <c r="I37" s="570"/>
      <c r="L37" s="553"/>
      <c r="M37" s="571"/>
      <c r="N37" s="573" t="s">
        <v>200</v>
      </c>
      <c r="O37" s="339"/>
      <c r="P37" s="339"/>
      <c r="Q37" s="339"/>
      <c r="R37" s="340"/>
    </row>
    <row r="38" spans="2:18" ht="14.4" hidden="1" customHeight="1" x14ac:dyDescent="0.3">
      <c r="B38" s="903"/>
      <c r="C38" s="902"/>
      <c r="D38" s="901"/>
      <c r="E38" s="888"/>
      <c r="F38" s="41">
        <f t="shared" si="0"/>
        <v>0</v>
      </c>
      <c r="G38" s="151"/>
      <c r="I38" s="570"/>
      <c r="L38" s="553"/>
      <c r="M38" s="571"/>
      <c r="N38" s="573" t="s">
        <v>200</v>
      </c>
      <c r="O38" s="339"/>
      <c r="P38" s="339"/>
      <c r="Q38" s="339"/>
      <c r="R38" s="340"/>
    </row>
    <row r="39" spans="2:18" ht="14.4" hidden="1" customHeight="1" x14ac:dyDescent="0.3">
      <c r="B39" s="903"/>
      <c r="C39" s="902"/>
      <c r="D39" s="901"/>
      <c r="E39" s="888"/>
      <c r="F39" s="41">
        <f t="shared" si="0"/>
        <v>0</v>
      </c>
      <c r="G39" s="151"/>
      <c r="I39" s="570"/>
      <c r="L39" s="553"/>
      <c r="M39" s="571"/>
      <c r="N39" s="573" t="s">
        <v>200</v>
      </c>
      <c r="O39" s="339"/>
      <c r="P39" s="339"/>
      <c r="Q39" s="339"/>
      <c r="R39" s="340"/>
    </row>
    <row r="40" spans="2:18" ht="14.1" hidden="1" customHeight="1" x14ac:dyDescent="0.3">
      <c r="B40" s="903"/>
      <c r="C40" s="902"/>
      <c r="D40" s="901"/>
      <c r="E40" s="888"/>
      <c r="F40" s="41">
        <f t="shared" si="0"/>
        <v>0</v>
      </c>
      <c r="G40" s="151"/>
      <c r="I40" s="570"/>
      <c r="L40" s="553"/>
      <c r="M40" s="571"/>
      <c r="N40" s="573" t="s">
        <v>200</v>
      </c>
      <c r="O40" s="339"/>
      <c r="P40" s="339"/>
      <c r="Q40" s="339"/>
      <c r="R40" s="340"/>
    </row>
    <row r="41" spans="2:18" ht="14.4" hidden="1" thickBot="1" x14ac:dyDescent="0.35">
      <c r="B41" s="903"/>
      <c r="C41" s="902"/>
      <c r="D41" s="901"/>
      <c r="E41" s="888"/>
      <c r="F41" s="41">
        <f t="shared" si="0"/>
        <v>0</v>
      </c>
      <c r="G41" s="151"/>
      <c r="I41" s="570"/>
      <c r="L41" s="553"/>
      <c r="M41" s="571"/>
      <c r="N41" s="573" t="s">
        <v>200</v>
      </c>
      <c r="O41" s="339"/>
      <c r="P41" s="339"/>
      <c r="Q41" s="339"/>
      <c r="R41" s="340"/>
    </row>
    <row r="42" spans="2:18" ht="14.4" hidden="1" thickBot="1" x14ac:dyDescent="0.35">
      <c r="B42" s="903"/>
      <c r="C42" s="902"/>
      <c r="D42" s="901"/>
      <c r="E42" s="888"/>
      <c r="F42" s="41">
        <f t="shared" si="0"/>
        <v>0</v>
      </c>
      <c r="G42" s="151"/>
      <c r="I42" s="570"/>
      <c r="L42" s="553"/>
      <c r="M42" s="571"/>
      <c r="N42" s="573" t="s">
        <v>200</v>
      </c>
      <c r="O42" s="339"/>
      <c r="P42" s="339"/>
      <c r="Q42" s="339"/>
      <c r="R42" s="340"/>
    </row>
    <row r="43" spans="2:18" ht="14.4" hidden="1" thickBot="1" x14ac:dyDescent="0.35">
      <c r="B43" s="903"/>
      <c r="C43" s="902"/>
      <c r="D43" s="901"/>
      <c r="E43" s="888"/>
      <c r="F43" s="41">
        <f t="shared" si="0"/>
        <v>0</v>
      </c>
      <c r="G43" s="151"/>
      <c r="I43" s="570"/>
      <c r="L43" s="553"/>
      <c r="M43" s="571"/>
      <c r="N43" s="573" t="s">
        <v>200</v>
      </c>
      <c r="O43" s="339"/>
      <c r="P43" s="339"/>
      <c r="Q43" s="339"/>
      <c r="R43" s="340"/>
    </row>
    <row r="44" spans="2:18" ht="14.4" hidden="1" thickBot="1" x14ac:dyDescent="0.35">
      <c r="B44" s="903"/>
      <c r="C44" s="902"/>
      <c r="D44" s="901"/>
      <c r="E44" s="888"/>
      <c r="F44" s="41">
        <f t="shared" si="0"/>
        <v>0</v>
      </c>
      <c r="G44" s="151"/>
      <c r="I44" s="570"/>
      <c r="L44" s="553"/>
      <c r="M44" s="571"/>
      <c r="N44" s="573" t="s">
        <v>200</v>
      </c>
      <c r="O44" s="339"/>
      <c r="P44" s="339"/>
      <c r="Q44" s="339"/>
      <c r="R44" s="340"/>
    </row>
    <row r="45" spans="2:18" ht="14.4" hidden="1" thickBot="1" x14ac:dyDescent="0.35">
      <c r="B45" s="903"/>
      <c r="C45" s="902"/>
      <c r="D45" s="901"/>
      <c r="E45" s="888"/>
      <c r="F45" s="41">
        <f t="shared" si="0"/>
        <v>0</v>
      </c>
      <c r="G45" s="151"/>
      <c r="I45" s="570"/>
      <c r="L45" s="553"/>
      <c r="M45" s="571"/>
      <c r="N45" s="573" t="s">
        <v>200</v>
      </c>
      <c r="O45" s="339"/>
      <c r="P45" s="339"/>
      <c r="Q45" s="339"/>
      <c r="R45" s="340"/>
    </row>
    <row r="46" spans="2:18" ht="14.4" hidden="1" thickBot="1" x14ac:dyDescent="0.35">
      <c r="B46" s="903"/>
      <c r="C46" s="902"/>
      <c r="D46" s="901"/>
      <c r="E46" s="888"/>
      <c r="F46" s="41">
        <f t="shared" si="0"/>
        <v>0</v>
      </c>
      <c r="G46" s="151"/>
      <c r="I46" s="570"/>
      <c r="L46" s="553"/>
      <c r="M46" s="571"/>
      <c r="N46" s="573" t="s">
        <v>200</v>
      </c>
      <c r="O46" s="339"/>
      <c r="P46" s="339"/>
      <c r="Q46" s="339"/>
      <c r="R46" s="340"/>
    </row>
    <row r="47" spans="2:18" ht="14.4" hidden="1" thickBot="1" x14ac:dyDescent="0.35">
      <c r="B47" s="903"/>
      <c r="C47" s="902"/>
      <c r="D47" s="901"/>
      <c r="E47" s="888"/>
      <c r="F47" s="41">
        <f t="shared" si="0"/>
        <v>0</v>
      </c>
      <c r="G47" s="151"/>
      <c r="I47" s="570"/>
      <c r="L47" s="553"/>
      <c r="M47" s="571"/>
      <c r="N47" s="573" t="s">
        <v>200</v>
      </c>
      <c r="O47" s="339"/>
      <c r="P47" s="339"/>
      <c r="Q47" s="339"/>
      <c r="R47" s="340"/>
    </row>
    <row r="48" spans="2:18" ht="14.4" hidden="1" thickBot="1" x14ac:dyDescent="0.35">
      <c r="B48" s="903"/>
      <c r="C48" s="902"/>
      <c r="D48" s="901"/>
      <c r="E48" s="888"/>
      <c r="F48" s="41">
        <f t="shared" si="0"/>
        <v>0</v>
      </c>
      <c r="G48" s="151"/>
      <c r="I48" s="570"/>
      <c r="L48" s="553"/>
      <c r="M48" s="571"/>
      <c r="N48" s="573" t="s">
        <v>200</v>
      </c>
      <c r="O48" s="339"/>
      <c r="P48" s="339"/>
      <c r="Q48" s="339"/>
      <c r="R48" s="340"/>
    </row>
    <row r="49" spans="1:18" ht="14.4" hidden="1" thickBot="1" x14ac:dyDescent="0.35">
      <c r="B49" s="903"/>
      <c r="C49" s="902"/>
      <c r="D49" s="901"/>
      <c r="E49" s="888"/>
      <c r="F49" s="41">
        <f t="shared" si="0"/>
        <v>0</v>
      </c>
      <c r="G49" s="151"/>
      <c r="I49" s="570"/>
      <c r="L49" s="553"/>
      <c r="M49" s="571"/>
      <c r="N49" s="573" t="s">
        <v>200</v>
      </c>
      <c r="O49" s="339"/>
      <c r="P49" s="339"/>
      <c r="Q49" s="339"/>
      <c r="R49" s="340"/>
    </row>
    <row r="50" spans="1:18" ht="14.4" hidden="1" thickBot="1" x14ac:dyDescent="0.35">
      <c r="B50" s="903"/>
      <c r="C50" s="902"/>
      <c r="D50" s="901"/>
      <c r="E50" s="888"/>
      <c r="F50" s="41">
        <f t="shared" si="0"/>
        <v>0</v>
      </c>
      <c r="G50" s="151"/>
      <c r="I50" s="570"/>
      <c r="L50" s="553"/>
      <c r="M50" s="571"/>
      <c r="N50" s="573" t="s">
        <v>200</v>
      </c>
      <c r="O50" s="339"/>
      <c r="P50" s="339"/>
      <c r="Q50" s="339"/>
      <c r="R50" s="340"/>
    </row>
    <row r="51" spans="1:18" ht="14.4" hidden="1" thickBot="1" x14ac:dyDescent="0.35">
      <c r="B51" s="903"/>
      <c r="C51" s="902"/>
      <c r="D51" s="901"/>
      <c r="E51" s="888"/>
      <c r="F51" s="41">
        <f t="shared" si="0"/>
        <v>0</v>
      </c>
      <c r="G51" s="151"/>
      <c r="I51" s="570"/>
      <c r="L51" s="553"/>
      <c r="M51" s="571"/>
      <c r="N51" s="573" t="s">
        <v>200</v>
      </c>
      <c r="O51" s="339"/>
      <c r="P51" s="339"/>
      <c r="Q51" s="339"/>
      <c r="R51" s="340"/>
    </row>
    <row r="52" spans="1:18" ht="14.4" hidden="1" thickBot="1" x14ac:dyDescent="0.35">
      <c r="B52" s="903"/>
      <c r="C52" s="902"/>
      <c r="D52" s="901"/>
      <c r="E52" s="888"/>
      <c r="F52" s="41">
        <f t="shared" si="0"/>
        <v>0</v>
      </c>
      <c r="G52" s="151"/>
      <c r="I52" s="570"/>
      <c r="L52" s="553"/>
      <c r="M52" s="571"/>
      <c r="N52" s="573" t="s">
        <v>200</v>
      </c>
      <c r="O52" s="339"/>
      <c r="P52" s="339"/>
      <c r="Q52" s="339"/>
      <c r="R52" s="340"/>
    </row>
    <row r="53" spans="1:18" ht="14.4" hidden="1" thickBot="1" x14ac:dyDescent="0.35">
      <c r="B53" s="903"/>
      <c r="C53" s="902"/>
      <c r="D53" s="901"/>
      <c r="E53" s="888"/>
      <c r="F53" s="41">
        <f t="shared" si="0"/>
        <v>0</v>
      </c>
      <c r="G53" s="151"/>
      <c r="I53" s="570"/>
      <c r="L53" s="553"/>
      <c r="M53" s="571"/>
      <c r="N53" s="573" t="s">
        <v>200</v>
      </c>
      <c r="O53" s="339"/>
      <c r="P53" s="339"/>
      <c r="Q53" s="339"/>
      <c r="R53" s="340"/>
    </row>
    <row r="54" spans="1:18" ht="14.4" hidden="1" thickBot="1" x14ac:dyDescent="0.35">
      <c r="B54" s="903"/>
      <c r="C54" s="902"/>
      <c r="D54" s="901"/>
      <c r="E54" s="888"/>
      <c r="F54" s="41">
        <f t="shared" si="0"/>
        <v>0</v>
      </c>
      <c r="G54" s="151"/>
      <c r="I54" s="570"/>
      <c r="L54" s="553"/>
      <c r="M54" s="571"/>
      <c r="N54" s="573" t="s">
        <v>200</v>
      </c>
      <c r="O54" s="339"/>
      <c r="P54" s="339"/>
      <c r="Q54" s="339"/>
      <c r="R54" s="340"/>
    </row>
    <row r="55" spans="1:18" ht="14.4" hidden="1" thickBot="1" x14ac:dyDescent="0.35">
      <c r="B55" s="903"/>
      <c r="C55" s="902"/>
      <c r="D55" s="901"/>
      <c r="E55" s="888"/>
      <c r="F55" s="41">
        <f t="shared" si="0"/>
        <v>0</v>
      </c>
      <c r="G55" s="151"/>
      <c r="I55" s="570"/>
      <c r="L55" s="553"/>
      <c r="M55" s="571"/>
      <c r="N55" s="573" t="s">
        <v>200</v>
      </c>
      <c r="O55" s="339"/>
      <c r="P55" s="339"/>
      <c r="Q55" s="339"/>
      <c r="R55" s="340"/>
    </row>
    <row r="56" spans="1:18" ht="14.4" hidden="1" thickBot="1" x14ac:dyDescent="0.35">
      <c r="B56" s="903"/>
      <c r="C56" s="902"/>
      <c r="D56" s="901"/>
      <c r="E56" s="888"/>
      <c r="F56" s="41">
        <f t="shared" si="0"/>
        <v>0</v>
      </c>
      <c r="G56" s="151"/>
      <c r="I56" s="570"/>
      <c r="L56" s="553"/>
      <c r="M56" s="571"/>
      <c r="N56" s="573" t="s">
        <v>200</v>
      </c>
      <c r="O56" s="339"/>
      <c r="P56" s="339"/>
      <c r="Q56" s="339"/>
      <c r="R56" s="340"/>
    </row>
    <row r="57" spans="1:18" ht="14.4" hidden="1" thickBot="1" x14ac:dyDescent="0.35">
      <c r="B57" s="903"/>
      <c r="C57" s="902"/>
      <c r="D57" s="901"/>
      <c r="E57" s="888"/>
      <c r="F57" s="41">
        <f t="shared" si="0"/>
        <v>0</v>
      </c>
      <c r="G57" s="151"/>
      <c r="I57" s="570"/>
      <c r="L57" s="553"/>
      <c r="M57" s="571"/>
      <c r="N57" s="573" t="s">
        <v>200</v>
      </c>
      <c r="O57" s="339"/>
      <c r="P57" s="339"/>
      <c r="Q57" s="339"/>
      <c r="R57" s="340"/>
    </row>
    <row r="58" spans="1:18" ht="14.4" hidden="1" thickBot="1" x14ac:dyDescent="0.35">
      <c r="B58" s="903"/>
      <c r="C58" s="902"/>
      <c r="D58" s="901"/>
      <c r="E58" s="888"/>
      <c r="F58" s="41">
        <f t="shared" si="0"/>
        <v>0</v>
      </c>
      <c r="G58" s="151"/>
      <c r="I58" s="570"/>
      <c r="L58" s="553"/>
      <c r="M58" s="571"/>
      <c r="N58" s="573" t="s">
        <v>200</v>
      </c>
      <c r="O58" s="339"/>
      <c r="P58" s="339"/>
      <c r="Q58" s="339"/>
      <c r="R58" s="340"/>
    </row>
    <row r="59" spans="1:18" ht="14.4" hidden="1" thickBot="1" x14ac:dyDescent="0.35">
      <c r="B59" s="903"/>
      <c r="C59" s="902"/>
      <c r="D59" s="901"/>
      <c r="E59" s="888"/>
      <c r="F59" s="41">
        <f t="shared" si="0"/>
        <v>0</v>
      </c>
      <c r="G59" s="151"/>
      <c r="I59" s="570"/>
      <c r="L59" s="553"/>
      <c r="M59" s="571"/>
      <c r="N59" s="573" t="s">
        <v>200</v>
      </c>
      <c r="O59" s="339"/>
      <c r="P59" s="339"/>
      <c r="Q59" s="339"/>
      <c r="R59" s="340"/>
    </row>
    <row r="60" spans="1:18" ht="14.4" hidden="1" thickBot="1" x14ac:dyDescent="0.35">
      <c r="B60" s="903"/>
      <c r="C60" s="902"/>
      <c r="D60" s="901"/>
      <c r="E60" s="888"/>
      <c r="F60" s="41">
        <f t="shared" si="0"/>
        <v>0</v>
      </c>
      <c r="G60" s="151"/>
      <c r="I60" s="570"/>
      <c r="L60" s="553"/>
      <c r="M60" s="571"/>
      <c r="N60" s="573" t="s">
        <v>200</v>
      </c>
      <c r="O60" s="339"/>
      <c r="P60" s="339"/>
      <c r="Q60" s="339"/>
      <c r="R60" s="340"/>
    </row>
    <row r="61" spans="1:18" ht="14.4" hidden="1" thickBot="1" x14ac:dyDescent="0.35">
      <c r="B61" s="904"/>
      <c r="C61" s="905"/>
      <c r="D61" s="906"/>
      <c r="E61" s="907"/>
      <c r="F61" s="63">
        <f t="shared" si="0"/>
        <v>0</v>
      </c>
      <c r="G61" s="151"/>
      <c r="I61" s="570"/>
      <c r="L61" s="553"/>
      <c r="M61" s="571"/>
      <c r="N61" s="573" t="s">
        <v>200</v>
      </c>
      <c r="O61" s="339"/>
      <c r="P61" s="339"/>
      <c r="Q61" s="339"/>
      <c r="R61" s="340"/>
    </row>
    <row r="62" spans="1:18" ht="14.4" thickBot="1" x14ac:dyDescent="0.35">
      <c r="B62" s="539"/>
      <c r="E62" s="56" t="s">
        <v>3</v>
      </c>
      <c r="F62" s="57">
        <f>SUM(F11:F61)</f>
        <v>0</v>
      </c>
      <c r="G62" s="200"/>
      <c r="I62" s="575">
        <v>0</v>
      </c>
      <c r="J62" s="576">
        <f>F62</f>
        <v>0</v>
      </c>
      <c r="K62" s="576" t="e">
        <f>J62*M62+I62</f>
        <v>#DIV/0!</v>
      </c>
      <c r="L62" s="577" t="e">
        <f>J62-K62</f>
        <v>#DIV/0!</v>
      </c>
      <c r="M62" s="578" t="e">
        <f>'Mit Recon-ID#11'!J5</f>
        <v>#DIV/0!</v>
      </c>
      <c r="N62" s="734" t="s">
        <v>360</v>
      </c>
      <c r="O62" s="339"/>
      <c r="P62" s="339"/>
      <c r="Q62" s="339"/>
      <c r="R62" s="340"/>
    </row>
    <row r="63" spans="1:18" ht="3" customHeight="1" x14ac:dyDescent="0.3">
      <c r="B63" s="539"/>
      <c r="F63" s="579"/>
      <c r="G63" s="580"/>
      <c r="I63" s="581"/>
      <c r="L63" s="553"/>
      <c r="M63" s="571"/>
      <c r="O63" s="339"/>
      <c r="P63" s="339"/>
      <c r="Q63" s="339"/>
      <c r="R63" s="340"/>
    </row>
    <row r="64" spans="1:18" x14ac:dyDescent="0.3">
      <c r="A64" s="539" t="s">
        <v>4</v>
      </c>
      <c r="B64" s="1129" t="s">
        <v>437</v>
      </c>
      <c r="C64" s="1129"/>
      <c r="D64" s="1129"/>
      <c r="E64" s="1129"/>
      <c r="F64" s="1129"/>
      <c r="G64" s="582"/>
      <c r="I64" s="583"/>
      <c r="L64" s="553"/>
      <c r="M64" s="571"/>
      <c r="O64" s="339"/>
      <c r="P64" s="339"/>
      <c r="Q64" s="339"/>
      <c r="R64" s="340"/>
    </row>
    <row r="65" spans="2:18" ht="3" customHeight="1" x14ac:dyDescent="0.3">
      <c r="B65" s="584"/>
      <c r="F65" s="579"/>
      <c r="G65" s="580"/>
      <c r="I65" s="570"/>
      <c r="L65" s="553"/>
      <c r="M65" s="571"/>
      <c r="O65" s="339"/>
      <c r="P65" s="339"/>
      <c r="Q65" s="339"/>
      <c r="R65" s="340"/>
    </row>
    <row r="66" spans="2:18" ht="15" thickBot="1" x14ac:dyDescent="0.35">
      <c r="B66" s="560" t="s">
        <v>5</v>
      </c>
      <c r="C66" s="740" t="s">
        <v>84</v>
      </c>
      <c r="D66" s="560" t="s">
        <v>71</v>
      </c>
      <c r="E66" s="560" t="s">
        <v>6</v>
      </c>
      <c r="F66" s="585" t="s">
        <v>7</v>
      </c>
      <c r="G66" s="586"/>
      <c r="I66" s="570"/>
      <c r="L66" s="553"/>
      <c r="M66" s="571"/>
      <c r="O66" s="339"/>
      <c r="P66" s="339"/>
      <c r="Q66" s="339"/>
      <c r="R66" s="340"/>
    </row>
    <row r="67" spans="2:18" x14ac:dyDescent="0.3">
      <c r="B67" s="908" t="s">
        <v>105</v>
      </c>
      <c r="C67" s="909"/>
      <c r="D67" s="910"/>
      <c r="E67" s="911"/>
      <c r="F67" s="82">
        <f>D67*E67</f>
        <v>0</v>
      </c>
      <c r="G67" s="151"/>
      <c r="I67" s="570"/>
      <c r="L67" s="553"/>
      <c r="M67" s="571"/>
      <c r="N67" s="573" t="s">
        <v>200</v>
      </c>
      <c r="O67" s="339"/>
      <c r="P67" s="339"/>
      <c r="Q67" s="339"/>
      <c r="R67" s="340"/>
    </row>
    <row r="68" spans="2:18" x14ac:dyDescent="0.3">
      <c r="B68" s="912" t="s">
        <v>105</v>
      </c>
      <c r="C68" s="913"/>
      <c r="D68" s="914"/>
      <c r="E68" s="915"/>
      <c r="F68" s="41">
        <f>D68*E68</f>
        <v>0</v>
      </c>
      <c r="G68" s="151"/>
      <c r="I68" s="570"/>
      <c r="L68" s="553"/>
      <c r="M68" s="571"/>
      <c r="N68" s="573" t="s">
        <v>200</v>
      </c>
      <c r="O68" s="339"/>
      <c r="P68" s="339"/>
      <c r="Q68" s="339"/>
      <c r="R68" s="340"/>
    </row>
    <row r="69" spans="2:18" x14ac:dyDescent="0.3">
      <c r="B69" s="912" t="s">
        <v>105</v>
      </c>
      <c r="C69" s="913"/>
      <c r="D69" s="914"/>
      <c r="E69" s="915"/>
      <c r="F69" s="41">
        <f>D69*E69</f>
        <v>0</v>
      </c>
      <c r="G69" s="151"/>
      <c r="I69" s="570"/>
      <c r="L69" s="553"/>
      <c r="M69" s="571"/>
      <c r="N69" s="573" t="s">
        <v>200</v>
      </c>
      <c r="O69" s="339"/>
      <c r="P69" s="339"/>
      <c r="Q69" s="339"/>
      <c r="R69" s="340"/>
    </row>
    <row r="70" spans="2:18" x14ac:dyDescent="0.3">
      <c r="B70" s="912" t="s">
        <v>105</v>
      </c>
      <c r="C70" s="913"/>
      <c r="D70" s="902"/>
      <c r="E70" s="888"/>
      <c r="F70" s="41">
        <f>D70*E70</f>
        <v>0</v>
      </c>
      <c r="G70" s="151"/>
      <c r="I70" s="570"/>
      <c r="L70" s="553"/>
      <c r="M70" s="571"/>
      <c r="N70" s="573" t="s">
        <v>200</v>
      </c>
      <c r="O70" s="339"/>
      <c r="P70" s="339"/>
      <c r="Q70" s="339"/>
      <c r="R70" s="340"/>
    </row>
    <row r="71" spans="2:18" ht="16.2" thickBot="1" x14ac:dyDescent="0.35">
      <c r="B71" s="1130" t="s">
        <v>104</v>
      </c>
      <c r="C71" s="1131"/>
      <c r="D71" s="591"/>
      <c r="E71" s="592">
        <f>SUM(F67:F70)</f>
        <v>0</v>
      </c>
      <c r="F71" s="593"/>
      <c r="G71" s="151"/>
      <c r="I71" s="594">
        <v>0</v>
      </c>
      <c r="J71" s="595">
        <f>E71</f>
        <v>0</v>
      </c>
      <c r="K71" s="595" t="e">
        <f>J71*M71+I71</f>
        <v>#DIV/0!</v>
      </c>
      <c r="L71" s="596" t="e">
        <f>J71-K71</f>
        <v>#DIV/0!</v>
      </c>
      <c r="M71" s="597" t="e">
        <f>'Mit Recon-ID#11'!J5</f>
        <v>#DIV/0!</v>
      </c>
      <c r="N71" s="598" t="s">
        <v>314</v>
      </c>
      <c r="O71" s="339"/>
      <c r="P71" s="339"/>
      <c r="Q71" s="339"/>
      <c r="R71" s="340"/>
    </row>
    <row r="72" spans="2:18" x14ac:dyDescent="0.3">
      <c r="B72" s="891" t="str">
        <f>'Mit Recon-Data'!B7</f>
        <v>Construction activities Labor</v>
      </c>
      <c r="C72" s="913"/>
      <c r="D72" s="902">
        <v>1</v>
      </c>
      <c r="E72" s="887">
        <f>'Mit Recon-ID#11'!N5</f>
        <v>0</v>
      </c>
      <c r="F72" s="599">
        <f>D72*E72</f>
        <v>0</v>
      </c>
      <c r="G72" s="151"/>
      <c r="I72" s="570"/>
      <c r="L72" s="553"/>
      <c r="M72" s="571"/>
      <c r="O72" s="339"/>
      <c r="P72" s="339"/>
      <c r="Q72" s="339"/>
      <c r="R72" s="340"/>
    </row>
    <row r="73" spans="2:18" x14ac:dyDescent="0.3">
      <c r="B73" s="891" t="str">
        <f>'Mit Recon-Data'!B8</f>
        <v>Structural shell Labor</v>
      </c>
      <c r="C73" s="913"/>
      <c r="D73" s="902">
        <v>1</v>
      </c>
      <c r="E73" s="888">
        <f>'Mit Recon-ID#11'!N17</f>
        <v>0</v>
      </c>
      <c r="F73" s="41">
        <f>D73*E73</f>
        <v>0</v>
      </c>
      <c r="G73" s="151"/>
      <c r="I73" s="570"/>
      <c r="L73" s="553"/>
      <c r="M73" s="571"/>
      <c r="O73" s="339"/>
      <c r="P73" s="339"/>
      <c r="Q73" s="339"/>
      <c r="R73" s="340"/>
    </row>
    <row r="74" spans="2:18" x14ac:dyDescent="0.3">
      <c r="B74" s="891" t="str">
        <f>'Mit Recon-Data'!B9</f>
        <v>Interior partitioning Labor</v>
      </c>
      <c r="C74" s="913"/>
      <c r="D74" s="902">
        <v>1</v>
      </c>
      <c r="E74" s="888">
        <f>'Mit Recon-ID#11'!N25</f>
        <v>0</v>
      </c>
      <c r="F74" s="41">
        <f t="shared" ref="F74:F96" si="1">D74*E74</f>
        <v>0</v>
      </c>
      <c r="G74" s="151"/>
      <c r="I74" s="570"/>
      <c r="L74" s="553"/>
      <c r="M74" s="571"/>
      <c r="O74" s="339"/>
      <c r="P74" s="339"/>
      <c r="Q74" s="339"/>
      <c r="R74" s="340"/>
    </row>
    <row r="75" spans="2:18" x14ac:dyDescent="0.3">
      <c r="B75" s="891" t="str">
        <f>'Mit Recon-Data'!B10</f>
        <v>Utility equipment Labor</v>
      </c>
      <c r="C75" s="913"/>
      <c r="D75" s="902">
        <v>1</v>
      </c>
      <c r="E75" s="888">
        <f>'Mit Recon-ID#11'!N31</f>
        <v>0</v>
      </c>
      <c r="F75" s="41">
        <f t="shared" si="1"/>
        <v>0</v>
      </c>
      <c r="G75" s="151"/>
      <c r="I75" s="570"/>
      <c r="L75" s="553"/>
      <c r="M75" s="571"/>
      <c r="N75" s="573" t="s">
        <v>248</v>
      </c>
      <c r="O75" s="339"/>
      <c r="P75" s="339"/>
      <c r="Q75" s="339"/>
      <c r="R75" s="340"/>
    </row>
    <row r="76" spans="2:18" x14ac:dyDescent="0.3">
      <c r="B76" s="891" t="str">
        <f>'Mit Recon-Data'!B11</f>
        <v>Fixtures Labor</v>
      </c>
      <c r="C76" s="913"/>
      <c r="D76" s="902">
        <v>1</v>
      </c>
      <c r="E76" s="888">
        <f>'Mit Recon-ID#11'!N36</f>
        <v>0</v>
      </c>
      <c r="F76" s="41">
        <f t="shared" si="1"/>
        <v>0</v>
      </c>
      <c r="G76" s="151"/>
      <c r="I76" s="570"/>
      <c r="L76" s="553"/>
      <c r="M76" s="571"/>
      <c r="N76" s="573" t="s">
        <v>200</v>
      </c>
      <c r="O76" s="339"/>
      <c r="P76" s="339"/>
      <c r="Q76" s="339"/>
      <c r="R76" s="340"/>
    </row>
    <row r="77" spans="2:18" x14ac:dyDescent="0.3">
      <c r="B77" s="1004" t="s">
        <v>471</v>
      </c>
      <c r="C77" s="913"/>
      <c r="D77" s="902"/>
      <c r="E77" s="888"/>
      <c r="F77" s="41">
        <f t="shared" si="1"/>
        <v>0</v>
      </c>
      <c r="G77" s="151"/>
      <c r="I77" s="570"/>
      <c r="L77" s="553"/>
      <c r="M77" s="571"/>
      <c r="N77" s="573" t="s">
        <v>200</v>
      </c>
      <c r="O77" s="339"/>
      <c r="P77" s="339"/>
      <c r="Q77" s="339"/>
      <c r="R77" s="340"/>
    </row>
    <row r="78" spans="2:18" hidden="1" x14ac:dyDescent="0.3">
      <c r="B78" s="916"/>
      <c r="C78" s="913"/>
      <c r="D78" s="902"/>
      <c r="E78" s="888"/>
      <c r="F78" s="41">
        <f t="shared" si="1"/>
        <v>0</v>
      </c>
      <c r="G78" s="151"/>
      <c r="I78" s="570"/>
      <c r="L78" s="553"/>
      <c r="M78" s="571"/>
      <c r="N78" s="573" t="s">
        <v>200</v>
      </c>
      <c r="O78" s="339"/>
      <c r="P78" s="339"/>
      <c r="Q78" s="339"/>
      <c r="R78" s="340"/>
    </row>
    <row r="79" spans="2:18" hidden="1" x14ac:dyDescent="0.3">
      <c r="B79" s="916"/>
      <c r="C79" s="913"/>
      <c r="D79" s="902"/>
      <c r="E79" s="888"/>
      <c r="F79" s="41">
        <f t="shared" si="1"/>
        <v>0</v>
      </c>
      <c r="G79" s="151"/>
      <c r="I79" s="570"/>
      <c r="L79" s="553"/>
      <c r="M79" s="571"/>
      <c r="N79" s="573" t="s">
        <v>200</v>
      </c>
      <c r="O79" s="339"/>
      <c r="P79" s="339"/>
      <c r="Q79" s="339"/>
      <c r="R79" s="340"/>
    </row>
    <row r="80" spans="2:18" hidden="1" x14ac:dyDescent="0.3">
      <c r="B80" s="916"/>
      <c r="C80" s="913"/>
      <c r="D80" s="902"/>
      <c r="E80" s="888"/>
      <c r="F80" s="41">
        <f t="shared" si="1"/>
        <v>0</v>
      </c>
      <c r="G80" s="151"/>
      <c r="I80" s="570"/>
      <c r="L80" s="553"/>
      <c r="M80" s="571"/>
      <c r="N80" s="573" t="s">
        <v>200</v>
      </c>
      <c r="O80" s="339"/>
      <c r="P80" s="339"/>
      <c r="Q80" s="339"/>
      <c r="R80" s="340"/>
    </row>
    <row r="81" spans="2:18" hidden="1" x14ac:dyDescent="0.3">
      <c r="B81" s="916"/>
      <c r="C81" s="913"/>
      <c r="D81" s="902"/>
      <c r="E81" s="888"/>
      <c r="F81" s="41">
        <f t="shared" si="1"/>
        <v>0</v>
      </c>
      <c r="G81" s="151"/>
      <c r="I81" s="570"/>
      <c r="L81" s="553"/>
      <c r="M81" s="571"/>
      <c r="N81" s="573" t="s">
        <v>200</v>
      </c>
      <c r="O81" s="339"/>
      <c r="P81" s="339"/>
      <c r="Q81" s="339"/>
      <c r="R81" s="340"/>
    </row>
    <row r="82" spans="2:18" hidden="1" x14ac:dyDescent="0.3">
      <c r="B82" s="916"/>
      <c r="C82" s="913"/>
      <c r="D82" s="902"/>
      <c r="E82" s="888"/>
      <c r="F82" s="41">
        <f t="shared" si="1"/>
        <v>0</v>
      </c>
      <c r="G82" s="151"/>
      <c r="I82" s="570"/>
      <c r="L82" s="553"/>
      <c r="M82" s="571"/>
      <c r="N82" s="573" t="s">
        <v>200</v>
      </c>
      <c r="O82" s="339"/>
      <c r="P82" s="339"/>
      <c r="Q82" s="339"/>
      <c r="R82" s="340"/>
    </row>
    <row r="83" spans="2:18" hidden="1" x14ac:dyDescent="0.3">
      <c r="B83" s="916"/>
      <c r="C83" s="913"/>
      <c r="D83" s="902"/>
      <c r="E83" s="888"/>
      <c r="F83" s="41">
        <f t="shared" si="1"/>
        <v>0</v>
      </c>
      <c r="G83" s="151"/>
      <c r="I83" s="570"/>
      <c r="L83" s="553"/>
      <c r="M83" s="571"/>
      <c r="N83" s="573" t="s">
        <v>200</v>
      </c>
      <c r="O83" s="339"/>
      <c r="P83" s="339"/>
      <c r="Q83" s="339"/>
      <c r="R83" s="340"/>
    </row>
    <row r="84" spans="2:18" hidden="1" x14ac:dyDescent="0.3">
      <c r="B84" s="916"/>
      <c r="C84" s="913"/>
      <c r="D84" s="902"/>
      <c r="E84" s="888"/>
      <c r="F84" s="41">
        <f t="shared" si="1"/>
        <v>0</v>
      </c>
      <c r="G84" s="151"/>
      <c r="I84" s="570"/>
      <c r="L84" s="553"/>
      <c r="M84" s="571"/>
      <c r="N84" s="573" t="s">
        <v>200</v>
      </c>
      <c r="O84" s="339"/>
      <c r="P84" s="339"/>
      <c r="Q84" s="339"/>
      <c r="R84" s="340"/>
    </row>
    <row r="85" spans="2:18" hidden="1" x14ac:dyDescent="0.3">
      <c r="B85" s="916"/>
      <c r="C85" s="913"/>
      <c r="D85" s="902"/>
      <c r="E85" s="888"/>
      <c r="F85" s="41">
        <f t="shared" si="1"/>
        <v>0</v>
      </c>
      <c r="G85" s="151"/>
      <c r="I85" s="570"/>
      <c r="L85" s="553"/>
      <c r="M85" s="571"/>
      <c r="N85" s="573" t="s">
        <v>200</v>
      </c>
      <c r="O85" s="339"/>
      <c r="P85" s="339"/>
      <c r="Q85" s="339"/>
      <c r="R85" s="340"/>
    </row>
    <row r="86" spans="2:18" hidden="1" x14ac:dyDescent="0.3">
      <c r="B86" s="916"/>
      <c r="C86" s="913"/>
      <c r="D86" s="902"/>
      <c r="E86" s="888"/>
      <c r="F86" s="41">
        <f t="shared" si="1"/>
        <v>0</v>
      </c>
      <c r="G86" s="151"/>
      <c r="I86" s="570"/>
      <c r="L86" s="553"/>
      <c r="M86" s="571"/>
      <c r="N86" s="573" t="s">
        <v>200</v>
      </c>
      <c r="O86" s="339"/>
      <c r="P86" s="339"/>
      <c r="Q86" s="339"/>
      <c r="R86" s="340"/>
    </row>
    <row r="87" spans="2:18" hidden="1" x14ac:dyDescent="0.3">
      <c r="B87" s="916"/>
      <c r="C87" s="913"/>
      <c r="D87" s="902"/>
      <c r="E87" s="888"/>
      <c r="F87" s="41">
        <f t="shared" si="1"/>
        <v>0</v>
      </c>
      <c r="G87" s="151"/>
      <c r="I87" s="570"/>
      <c r="L87" s="553"/>
      <c r="M87" s="571"/>
      <c r="N87" s="573" t="s">
        <v>200</v>
      </c>
      <c r="O87" s="339"/>
      <c r="P87" s="339"/>
      <c r="Q87" s="339"/>
      <c r="R87" s="340"/>
    </row>
    <row r="88" spans="2:18" hidden="1" x14ac:dyDescent="0.3">
      <c r="B88" s="916"/>
      <c r="C88" s="913"/>
      <c r="D88" s="902"/>
      <c r="E88" s="888"/>
      <c r="F88" s="41">
        <f t="shared" si="1"/>
        <v>0</v>
      </c>
      <c r="G88" s="151"/>
      <c r="I88" s="570"/>
      <c r="L88" s="553"/>
      <c r="M88" s="571"/>
      <c r="N88" s="573" t="s">
        <v>200</v>
      </c>
      <c r="O88" s="339"/>
      <c r="P88" s="339"/>
      <c r="Q88" s="339"/>
      <c r="R88" s="340"/>
    </row>
    <row r="89" spans="2:18" hidden="1" x14ac:dyDescent="0.3">
      <c r="B89" s="916"/>
      <c r="C89" s="913"/>
      <c r="D89" s="902"/>
      <c r="E89" s="888"/>
      <c r="F89" s="41">
        <f t="shared" si="1"/>
        <v>0</v>
      </c>
      <c r="G89" s="151"/>
      <c r="I89" s="570"/>
      <c r="L89" s="553"/>
      <c r="M89" s="571"/>
      <c r="N89" s="573" t="s">
        <v>200</v>
      </c>
      <c r="O89" s="339"/>
      <c r="P89" s="339"/>
      <c r="Q89" s="339"/>
      <c r="R89" s="340"/>
    </row>
    <row r="90" spans="2:18" hidden="1" x14ac:dyDescent="0.3">
      <c r="B90" s="916"/>
      <c r="C90" s="913"/>
      <c r="D90" s="902"/>
      <c r="E90" s="888"/>
      <c r="F90" s="41">
        <f t="shared" si="1"/>
        <v>0</v>
      </c>
      <c r="G90" s="151"/>
      <c r="I90" s="570"/>
      <c r="L90" s="553"/>
      <c r="M90" s="571"/>
      <c r="N90" s="573" t="s">
        <v>200</v>
      </c>
      <c r="O90" s="339"/>
      <c r="P90" s="339"/>
      <c r="Q90" s="339"/>
      <c r="R90" s="340"/>
    </row>
    <row r="91" spans="2:18" hidden="1" x14ac:dyDescent="0.3">
      <c r="B91" s="916"/>
      <c r="C91" s="913"/>
      <c r="D91" s="902"/>
      <c r="E91" s="888"/>
      <c r="F91" s="41">
        <f t="shared" si="1"/>
        <v>0</v>
      </c>
      <c r="G91" s="151"/>
      <c r="I91" s="570"/>
      <c r="L91" s="553"/>
      <c r="M91" s="571"/>
      <c r="N91" s="573" t="s">
        <v>200</v>
      </c>
      <c r="O91" s="339"/>
      <c r="P91" s="339"/>
      <c r="Q91" s="339"/>
      <c r="R91" s="340"/>
    </row>
    <row r="92" spans="2:18" hidden="1" x14ac:dyDescent="0.3">
      <c r="B92" s="916"/>
      <c r="C92" s="913"/>
      <c r="D92" s="902"/>
      <c r="E92" s="888"/>
      <c r="F92" s="41">
        <f t="shared" si="1"/>
        <v>0</v>
      </c>
      <c r="G92" s="151"/>
      <c r="I92" s="570"/>
      <c r="L92" s="553"/>
      <c r="M92" s="571"/>
      <c r="N92" s="573" t="s">
        <v>200</v>
      </c>
      <c r="O92" s="339"/>
      <c r="P92" s="339"/>
      <c r="Q92" s="339"/>
      <c r="R92" s="340"/>
    </row>
    <row r="93" spans="2:18" hidden="1" x14ac:dyDescent="0.3">
      <c r="B93" s="916"/>
      <c r="C93" s="913"/>
      <c r="D93" s="902"/>
      <c r="E93" s="888"/>
      <c r="F93" s="41">
        <f t="shared" si="1"/>
        <v>0</v>
      </c>
      <c r="G93" s="151"/>
      <c r="I93" s="570"/>
      <c r="L93" s="553"/>
      <c r="M93" s="571"/>
      <c r="N93" s="573" t="s">
        <v>200</v>
      </c>
      <c r="O93" s="339"/>
      <c r="P93" s="339"/>
      <c r="Q93" s="339"/>
      <c r="R93" s="340"/>
    </row>
    <row r="94" spans="2:18" hidden="1" x14ac:dyDescent="0.3">
      <c r="B94" s="916"/>
      <c r="C94" s="913"/>
      <c r="D94" s="902"/>
      <c r="E94" s="888"/>
      <c r="F94" s="41">
        <f t="shared" si="1"/>
        <v>0</v>
      </c>
      <c r="G94" s="151"/>
      <c r="I94" s="570"/>
      <c r="L94" s="553"/>
      <c r="M94" s="571"/>
      <c r="N94" s="573" t="s">
        <v>200</v>
      </c>
      <c r="O94" s="339"/>
      <c r="P94" s="339"/>
      <c r="Q94" s="339"/>
      <c r="R94" s="340"/>
    </row>
    <row r="95" spans="2:18" hidden="1" x14ac:dyDescent="0.3">
      <c r="B95" s="916"/>
      <c r="C95" s="913"/>
      <c r="D95" s="902"/>
      <c r="E95" s="888"/>
      <c r="F95" s="41">
        <f t="shared" si="1"/>
        <v>0</v>
      </c>
      <c r="G95" s="151"/>
      <c r="I95" s="570"/>
      <c r="L95" s="553"/>
      <c r="M95" s="571"/>
      <c r="N95" s="573" t="s">
        <v>200</v>
      </c>
      <c r="O95" s="339"/>
      <c r="P95" s="339"/>
      <c r="Q95" s="339"/>
      <c r="R95" s="340"/>
    </row>
    <row r="96" spans="2:18" hidden="1" x14ac:dyDescent="0.3">
      <c r="B96" s="916"/>
      <c r="C96" s="913"/>
      <c r="D96" s="902"/>
      <c r="E96" s="888"/>
      <c r="F96" s="41">
        <f t="shared" si="1"/>
        <v>0</v>
      </c>
      <c r="G96" s="151"/>
      <c r="I96" s="570"/>
      <c r="L96" s="553"/>
      <c r="M96" s="571"/>
      <c r="N96" s="573" t="s">
        <v>200</v>
      </c>
      <c r="O96" s="339"/>
      <c r="P96" s="339"/>
      <c r="Q96" s="339"/>
      <c r="R96" s="340"/>
    </row>
    <row r="97" spans="1:18" ht="14.4" thickBot="1" x14ac:dyDescent="0.35">
      <c r="B97" s="1130" t="s">
        <v>103</v>
      </c>
      <c r="C97" s="1131"/>
      <c r="D97" s="591"/>
      <c r="E97" s="592">
        <f>SUM(F72:F96)</f>
        <v>0</v>
      </c>
      <c r="F97" s="593"/>
      <c r="G97" s="151"/>
      <c r="I97" s="600">
        <v>0</v>
      </c>
      <c r="J97" s="601">
        <f>E97</f>
        <v>0</v>
      </c>
      <c r="K97" s="601" t="e">
        <f>J97*M97+I97</f>
        <v>#DIV/0!</v>
      </c>
      <c r="L97" s="602" t="e">
        <f>J97-K97</f>
        <v>#DIV/0!</v>
      </c>
      <c r="M97" s="603" t="e">
        <f>M62</f>
        <v>#DIV/0!</v>
      </c>
      <c r="O97" s="339"/>
      <c r="P97" s="339"/>
      <c r="Q97" s="339"/>
      <c r="R97" s="340"/>
    </row>
    <row r="98" spans="1:18" ht="14.4" thickBot="1" x14ac:dyDescent="0.35">
      <c r="B98" s="539"/>
      <c r="E98" s="56" t="s">
        <v>3</v>
      </c>
      <c r="F98" s="604">
        <f>SUM(F67:F96)</f>
        <v>0</v>
      </c>
      <c r="G98" s="200"/>
      <c r="I98" s="605">
        <f>I71+I97</f>
        <v>0</v>
      </c>
      <c r="J98" s="576">
        <f>F98</f>
        <v>0</v>
      </c>
      <c r="K98" s="576" t="e">
        <f>K71+K97+I98</f>
        <v>#DIV/0!</v>
      </c>
      <c r="L98" s="577" t="e">
        <f>J98-K98</f>
        <v>#DIV/0!</v>
      </c>
      <c r="M98" s="606"/>
      <c r="O98" s="339"/>
      <c r="P98" s="339"/>
      <c r="Q98" s="339"/>
      <c r="R98" s="340"/>
    </row>
    <row r="99" spans="1:18" ht="3" customHeight="1" x14ac:dyDescent="0.3">
      <c r="B99" s="539"/>
      <c r="F99" s="579"/>
      <c r="G99" s="580"/>
      <c r="I99" s="570"/>
      <c r="L99" s="553"/>
      <c r="M99" s="571"/>
      <c r="O99" s="339"/>
      <c r="P99" s="339"/>
      <c r="Q99" s="339"/>
      <c r="R99" s="340"/>
    </row>
    <row r="100" spans="1:18" ht="14.4" x14ac:dyDescent="0.3">
      <c r="A100" s="539" t="s">
        <v>8</v>
      </c>
      <c r="B100" s="1140" t="s">
        <v>33</v>
      </c>
      <c r="C100" s="1141"/>
      <c r="D100" s="1141"/>
      <c r="E100" s="1141"/>
      <c r="F100" s="1141"/>
      <c r="G100" s="580"/>
      <c r="I100" s="570"/>
      <c r="L100" s="553"/>
      <c r="M100" s="571"/>
      <c r="O100" s="339"/>
      <c r="P100" s="339"/>
      <c r="Q100" s="339"/>
      <c r="R100" s="340"/>
    </row>
    <row r="101" spans="1:18" ht="3" customHeight="1" thickBot="1" x14ac:dyDescent="0.35">
      <c r="B101" s="542"/>
      <c r="F101" s="579"/>
      <c r="G101" s="580"/>
      <c r="I101" s="570"/>
      <c r="L101" s="553"/>
      <c r="M101" s="571"/>
      <c r="O101" s="339"/>
      <c r="P101" s="339"/>
      <c r="Q101" s="339"/>
      <c r="R101" s="340"/>
    </row>
    <row r="102" spans="1:18" ht="17.399999999999999" customHeight="1" thickBot="1" x14ac:dyDescent="0.35">
      <c r="B102" s="560" t="s">
        <v>5</v>
      </c>
      <c r="D102" s="560" t="s">
        <v>71</v>
      </c>
      <c r="E102" s="560" t="s">
        <v>6</v>
      </c>
      <c r="F102" s="585" t="s">
        <v>7</v>
      </c>
      <c r="G102" s="586"/>
      <c r="I102" s="570"/>
      <c r="K102" s="607"/>
      <c r="L102" s="553"/>
      <c r="M102" s="731">
        <f>'Mit Recon-ID#11'!J45</f>
        <v>0.75</v>
      </c>
      <c r="N102" s="733" t="s">
        <v>354</v>
      </c>
      <c r="O102" s="612"/>
      <c r="P102" s="339"/>
      <c r="Q102" s="339"/>
      <c r="R102" s="340"/>
    </row>
    <row r="103" spans="1:18" ht="15" hidden="1" customHeight="1" x14ac:dyDescent="0.3">
      <c r="B103" s="1347" t="s">
        <v>69</v>
      </c>
      <c r="C103" s="1348"/>
      <c r="D103" s="917"/>
      <c r="E103" s="918"/>
      <c r="F103" s="277">
        <f t="shared" ref="F103:F109" si="2">SUM(D103*E103)</f>
        <v>0</v>
      </c>
      <c r="G103" s="278"/>
      <c r="I103" s="280">
        <v>0</v>
      </c>
      <c r="J103" s="281">
        <f>F103</f>
        <v>0</v>
      </c>
      <c r="K103" s="281">
        <f>J103*M102+I103</f>
        <v>0</v>
      </c>
      <c r="L103" s="348">
        <f>J103-K103</f>
        <v>0</v>
      </c>
      <c r="M103" s="730"/>
      <c r="N103" s="732" t="s">
        <v>353</v>
      </c>
      <c r="O103" s="339"/>
      <c r="P103" s="339"/>
      <c r="Q103" s="339"/>
      <c r="R103" s="340"/>
    </row>
    <row r="104" spans="1:18" hidden="1" x14ac:dyDescent="0.3">
      <c r="B104" s="1343" t="s">
        <v>41</v>
      </c>
      <c r="C104" s="1344"/>
      <c r="D104" s="902"/>
      <c r="E104" s="888"/>
      <c r="F104" s="41">
        <f t="shared" si="2"/>
        <v>0</v>
      </c>
      <c r="G104" s="278"/>
      <c r="I104" s="609"/>
      <c r="J104" s="610"/>
      <c r="K104" s="610"/>
      <c r="L104" s="611"/>
      <c r="M104" s="571"/>
      <c r="O104" s="339"/>
      <c r="P104" s="339"/>
      <c r="Q104" s="339"/>
      <c r="R104" s="340"/>
    </row>
    <row r="105" spans="1:18" hidden="1" x14ac:dyDescent="0.3">
      <c r="B105" s="1343" t="s">
        <v>105</v>
      </c>
      <c r="C105" s="1344"/>
      <c r="D105" s="902"/>
      <c r="E105" s="888"/>
      <c r="F105" s="41">
        <f t="shared" si="2"/>
        <v>0</v>
      </c>
      <c r="G105" s="278"/>
      <c r="I105" s="570"/>
      <c r="L105" s="553"/>
      <c r="M105" s="571"/>
      <c r="N105" s="573"/>
      <c r="O105" s="339"/>
      <c r="P105" s="339"/>
      <c r="Q105" s="339"/>
      <c r="R105" s="340"/>
    </row>
    <row r="106" spans="1:18" hidden="1" x14ac:dyDescent="0.3">
      <c r="B106" s="1343" t="s">
        <v>105</v>
      </c>
      <c r="C106" s="1344"/>
      <c r="D106" s="902"/>
      <c r="E106" s="888"/>
      <c r="F106" s="41">
        <f t="shared" si="2"/>
        <v>0</v>
      </c>
      <c r="G106" s="278"/>
      <c r="I106" s="570"/>
      <c r="L106" s="553"/>
      <c r="M106" s="571"/>
      <c r="N106" s="573"/>
      <c r="O106" s="339"/>
      <c r="P106" s="339"/>
      <c r="Q106" s="339"/>
      <c r="R106" s="340"/>
    </row>
    <row r="107" spans="1:18" hidden="1" x14ac:dyDescent="0.3">
      <c r="B107" s="1343" t="s">
        <v>105</v>
      </c>
      <c r="C107" s="1344"/>
      <c r="D107" s="902"/>
      <c r="E107" s="888"/>
      <c r="F107" s="41">
        <f t="shared" si="2"/>
        <v>0</v>
      </c>
      <c r="G107" s="278"/>
      <c r="I107" s="570"/>
      <c r="L107" s="553"/>
      <c r="M107" s="571"/>
      <c r="N107" s="573"/>
      <c r="O107" s="339"/>
      <c r="P107" s="339"/>
      <c r="Q107" s="339"/>
      <c r="R107" s="340"/>
    </row>
    <row r="108" spans="1:18" hidden="1" x14ac:dyDescent="0.3">
      <c r="B108" s="1343" t="s">
        <v>105</v>
      </c>
      <c r="C108" s="1344"/>
      <c r="D108" s="902"/>
      <c r="E108" s="888"/>
      <c r="F108" s="41">
        <f t="shared" si="2"/>
        <v>0</v>
      </c>
      <c r="G108" s="278"/>
      <c r="I108" s="570"/>
      <c r="L108" s="553"/>
      <c r="M108" s="571"/>
      <c r="N108" s="573"/>
      <c r="O108" s="612"/>
      <c r="P108" s="339"/>
      <c r="Q108" s="339"/>
      <c r="R108" s="340"/>
    </row>
    <row r="109" spans="1:18" hidden="1" x14ac:dyDescent="0.3">
      <c r="B109" s="1343" t="s">
        <v>105</v>
      </c>
      <c r="C109" s="1344"/>
      <c r="D109" s="902"/>
      <c r="E109" s="888"/>
      <c r="F109" s="41">
        <f t="shared" si="2"/>
        <v>0</v>
      </c>
      <c r="G109" s="278"/>
      <c r="I109" s="613">
        <v>0</v>
      </c>
      <c r="J109" s="614">
        <f>SUM(F104:F109)</f>
        <v>0</v>
      </c>
      <c r="K109" s="615">
        <f>J109*M102+I109</f>
        <v>0</v>
      </c>
      <c r="L109" s="616">
        <f>J109-K109</f>
        <v>0</v>
      </c>
      <c r="M109" s="617"/>
      <c r="N109" s="618" t="s">
        <v>201</v>
      </c>
      <c r="O109" s="339"/>
      <c r="P109" s="339"/>
      <c r="Q109" s="339"/>
      <c r="R109" s="340"/>
    </row>
    <row r="110" spans="1:18" x14ac:dyDescent="0.3">
      <c r="B110" s="1147" t="s">
        <v>104</v>
      </c>
      <c r="C110" s="1148"/>
      <c r="D110" s="619"/>
      <c r="E110" s="620">
        <f>SUM(F103:F109)</f>
        <v>0</v>
      </c>
      <c r="F110" s="621"/>
      <c r="G110" s="278"/>
      <c r="I110" s="622">
        <f>I103+I109</f>
        <v>0</v>
      </c>
      <c r="J110" s="623">
        <f>E110</f>
        <v>0</v>
      </c>
      <c r="K110" s="623">
        <f>K103+K109+I110</f>
        <v>0</v>
      </c>
      <c r="L110" s="624">
        <f>J110-K110</f>
        <v>0</v>
      </c>
      <c r="M110" s="625">
        <f>M102</f>
        <v>0.75</v>
      </c>
      <c r="N110" s="626" t="s">
        <v>357</v>
      </c>
      <c r="O110" s="339"/>
      <c r="P110" s="339"/>
      <c r="Q110" s="339"/>
      <c r="R110" s="340"/>
    </row>
    <row r="111" spans="1:18" ht="15.6" x14ac:dyDescent="0.3">
      <c r="B111" s="1351" t="s">
        <v>145</v>
      </c>
      <c r="C111" s="1352"/>
      <c r="D111" s="919">
        <v>1</v>
      </c>
      <c r="E111" s="920"/>
      <c r="F111" s="274">
        <f t="shared" ref="F111:F123" si="3">SUM(D111*E111)</f>
        <v>0</v>
      </c>
      <c r="G111" s="151"/>
      <c r="I111" s="280">
        <v>0</v>
      </c>
      <c r="J111" s="281">
        <f>F111</f>
        <v>0</v>
      </c>
      <c r="K111" s="281">
        <f>J111*M124+I111</f>
        <v>0</v>
      </c>
      <c r="L111" s="348">
        <f>J111-K111</f>
        <v>0</v>
      </c>
      <c r="M111" s="533"/>
      <c r="N111" s="608" t="s">
        <v>355</v>
      </c>
      <c r="O111" s="339"/>
      <c r="P111" s="339"/>
      <c r="Q111" s="339"/>
      <c r="R111" s="340"/>
    </row>
    <row r="112" spans="1:18" s="55" customFormat="1" x14ac:dyDescent="0.3">
      <c r="B112" s="1343" t="str">
        <f>'Mit Recon-Data'!B12</f>
        <v>Project scoping</v>
      </c>
      <c r="C112" s="1344"/>
      <c r="D112" s="902">
        <v>1</v>
      </c>
      <c r="E112" s="887">
        <f>'Mit Recon-ID#11'!M45</f>
        <v>0</v>
      </c>
      <c r="F112" s="41">
        <f t="shared" si="3"/>
        <v>0</v>
      </c>
      <c r="G112" s="151"/>
      <c r="H112" s="279"/>
      <c r="I112" s="570"/>
      <c r="J112" s="366"/>
      <c r="K112" s="366"/>
      <c r="L112" s="553"/>
      <c r="M112" s="571"/>
      <c r="N112" s="548"/>
      <c r="O112" s="339"/>
      <c r="P112" s="339"/>
      <c r="Q112" s="339"/>
      <c r="R112" s="627"/>
    </row>
    <row r="113" spans="1:18" x14ac:dyDescent="0.3">
      <c r="B113" s="1343" t="str">
        <f>'Mit Recon-Data'!B13</f>
        <v>Pre-construction activities</v>
      </c>
      <c r="C113" s="1344"/>
      <c r="D113" s="902">
        <v>1</v>
      </c>
      <c r="E113" s="887">
        <f>'Mit Recon-ID#11'!M52</f>
        <v>0</v>
      </c>
      <c r="F113" s="41">
        <f t="shared" si="3"/>
        <v>0</v>
      </c>
      <c r="G113" s="151"/>
      <c r="I113" s="570"/>
      <c r="J113" s="628"/>
      <c r="K113" s="628"/>
      <c r="L113" s="629"/>
      <c r="M113" s="571"/>
      <c r="O113" s="339"/>
      <c r="P113" s="339"/>
      <c r="Q113" s="339"/>
      <c r="R113" s="340"/>
    </row>
    <row r="114" spans="1:18" x14ac:dyDescent="0.3">
      <c r="B114" s="1343" t="str">
        <f>'Mit Recon-Data'!B14</f>
        <v>Construction activities</v>
      </c>
      <c r="C114" s="1344"/>
      <c r="D114" s="902">
        <v>1</v>
      </c>
      <c r="E114" s="887">
        <f>'Mit Recon-ID#11'!M59</f>
        <v>0</v>
      </c>
      <c r="F114" s="41">
        <f t="shared" si="3"/>
        <v>0</v>
      </c>
      <c r="G114" s="151"/>
      <c r="I114" s="570"/>
      <c r="J114" s="628"/>
      <c r="K114" s="628"/>
      <c r="L114" s="629"/>
      <c r="M114" s="571"/>
      <c r="O114" s="339"/>
      <c r="P114" s="339"/>
      <c r="Q114" s="339"/>
      <c r="R114" s="340"/>
    </row>
    <row r="115" spans="1:18" x14ac:dyDescent="0.3">
      <c r="B115" s="1343" t="str">
        <f>'Mit Recon-Data'!B15</f>
        <v>Closeout Compliance</v>
      </c>
      <c r="C115" s="1344"/>
      <c r="D115" s="902">
        <v>1</v>
      </c>
      <c r="E115" s="888">
        <f>'Mit Recon-ID#11'!M63</f>
        <v>0</v>
      </c>
      <c r="F115" s="41">
        <f t="shared" si="3"/>
        <v>0</v>
      </c>
      <c r="G115" s="151"/>
      <c r="I115" s="570"/>
      <c r="J115" s="628"/>
      <c r="K115" s="628"/>
      <c r="L115" s="629"/>
      <c r="M115" s="571"/>
      <c r="N115" s="573" t="s">
        <v>247</v>
      </c>
      <c r="O115" s="339"/>
      <c r="P115" s="339"/>
      <c r="Q115" s="339"/>
      <c r="R115" s="340"/>
    </row>
    <row r="116" spans="1:18" x14ac:dyDescent="0.3">
      <c r="B116" s="1349" t="s">
        <v>471</v>
      </c>
      <c r="C116" s="1350"/>
      <c r="D116" s="902"/>
      <c r="E116" s="888"/>
      <c r="F116" s="41">
        <f t="shared" si="3"/>
        <v>0</v>
      </c>
      <c r="G116" s="151"/>
      <c r="I116" s="570"/>
      <c r="J116" s="628"/>
      <c r="K116" s="628"/>
      <c r="L116" s="629"/>
      <c r="M116" s="571"/>
      <c r="N116" s="573" t="s">
        <v>200</v>
      </c>
      <c r="O116" s="339"/>
      <c r="P116" s="339"/>
      <c r="Q116" s="339"/>
      <c r="R116" s="340"/>
    </row>
    <row r="117" spans="1:18" s="55" customFormat="1" hidden="1" x14ac:dyDescent="0.3">
      <c r="B117" s="1343"/>
      <c r="C117" s="1344"/>
      <c r="D117" s="902"/>
      <c r="E117" s="888"/>
      <c r="F117" s="41">
        <f t="shared" si="3"/>
        <v>0</v>
      </c>
      <c r="G117" s="151"/>
      <c r="H117" s="279"/>
      <c r="I117" s="570"/>
      <c r="J117" s="366"/>
      <c r="K117" s="366"/>
      <c r="L117" s="553"/>
      <c r="M117" s="571"/>
      <c r="N117" s="573" t="s">
        <v>200</v>
      </c>
      <c r="O117" s="339"/>
      <c r="P117" s="339"/>
      <c r="Q117" s="339"/>
      <c r="R117" s="627"/>
    </row>
    <row r="118" spans="1:18" hidden="1" x14ac:dyDescent="0.3">
      <c r="B118" s="1355"/>
      <c r="C118" s="1356"/>
      <c r="D118" s="902"/>
      <c r="E118" s="888"/>
      <c r="F118" s="41">
        <f t="shared" si="3"/>
        <v>0</v>
      </c>
      <c r="G118" s="151"/>
      <c r="I118" s="570"/>
      <c r="J118" s="628"/>
      <c r="K118" s="628"/>
      <c r="L118" s="629"/>
      <c r="M118" s="571"/>
      <c r="N118" s="573" t="s">
        <v>200</v>
      </c>
      <c r="O118" s="339"/>
      <c r="P118" s="339"/>
      <c r="Q118" s="339"/>
      <c r="R118" s="340"/>
    </row>
    <row r="119" spans="1:18" hidden="1" x14ac:dyDescent="0.3">
      <c r="B119" s="1343"/>
      <c r="C119" s="1344"/>
      <c r="D119" s="902"/>
      <c r="E119" s="888"/>
      <c r="F119" s="41">
        <f t="shared" si="3"/>
        <v>0</v>
      </c>
      <c r="G119" s="151"/>
      <c r="I119" s="570"/>
      <c r="J119" s="628"/>
      <c r="K119" s="628"/>
      <c r="L119" s="629"/>
      <c r="M119" s="571"/>
      <c r="N119" s="573" t="s">
        <v>200</v>
      </c>
      <c r="O119" s="339"/>
      <c r="P119" s="339"/>
      <c r="Q119" s="339"/>
      <c r="R119" s="340"/>
    </row>
    <row r="120" spans="1:18" hidden="1" x14ac:dyDescent="0.3">
      <c r="B120" s="1343"/>
      <c r="C120" s="1344"/>
      <c r="D120" s="902"/>
      <c r="E120" s="888"/>
      <c r="F120" s="41">
        <f t="shared" si="3"/>
        <v>0</v>
      </c>
      <c r="G120" s="151"/>
      <c r="I120" s="570"/>
      <c r="J120" s="628"/>
      <c r="K120" s="628"/>
      <c r="L120" s="629"/>
      <c r="M120" s="571"/>
      <c r="N120" s="573" t="s">
        <v>200</v>
      </c>
      <c r="O120" s="339"/>
      <c r="P120" s="339"/>
      <c r="Q120" s="339"/>
      <c r="R120" s="340"/>
    </row>
    <row r="121" spans="1:18" hidden="1" x14ac:dyDescent="0.3">
      <c r="B121" s="1343"/>
      <c r="C121" s="1344"/>
      <c r="D121" s="902"/>
      <c r="E121" s="888"/>
      <c r="F121" s="41">
        <f t="shared" si="3"/>
        <v>0</v>
      </c>
      <c r="G121" s="151"/>
      <c r="I121" s="570"/>
      <c r="J121" s="628"/>
      <c r="K121" s="628"/>
      <c r="L121" s="629"/>
      <c r="M121" s="571"/>
      <c r="N121" s="573" t="s">
        <v>200</v>
      </c>
      <c r="O121" s="339"/>
      <c r="P121" s="339"/>
      <c r="Q121" s="339"/>
      <c r="R121" s="340"/>
    </row>
    <row r="122" spans="1:18" s="55" customFormat="1" hidden="1" x14ac:dyDescent="0.3">
      <c r="B122" s="1343"/>
      <c r="C122" s="1344"/>
      <c r="D122" s="902"/>
      <c r="E122" s="888"/>
      <c r="F122" s="41">
        <f t="shared" si="3"/>
        <v>0</v>
      </c>
      <c r="G122" s="151"/>
      <c r="H122" s="279"/>
      <c r="I122" s="570"/>
      <c r="J122" s="366"/>
      <c r="K122" s="366"/>
      <c r="L122" s="553"/>
      <c r="M122" s="571"/>
      <c r="N122" s="573" t="s">
        <v>200</v>
      </c>
      <c r="O122" s="339"/>
      <c r="P122" s="339"/>
      <c r="Q122" s="339"/>
      <c r="R122" s="627"/>
    </row>
    <row r="123" spans="1:18" hidden="1" x14ac:dyDescent="0.3">
      <c r="B123" s="1343"/>
      <c r="C123" s="1344"/>
      <c r="D123" s="902"/>
      <c r="E123" s="888"/>
      <c r="F123" s="41">
        <f t="shared" si="3"/>
        <v>0</v>
      </c>
      <c r="G123" s="151"/>
      <c r="I123" s="570"/>
      <c r="J123" s="628"/>
      <c r="K123" s="628"/>
      <c r="L123" s="629"/>
      <c r="M123" s="571"/>
      <c r="N123" s="573" t="s">
        <v>200</v>
      </c>
      <c r="O123" s="339"/>
      <c r="P123" s="339"/>
      <c r="Q123" s="339"/>
      <c r="R123" s="340"/>
    </row>
    <row r="124" spans="1:18" ht="14.4" thickBot="1" x14ac:dyDescent="0.35">
      <c r="B124" s="1130" t="s">
        <v>103</v>
      </c>
      <c r="C124" s="1131"/>
      <c r="D124" s="630"/>
      <c r="E124" s="592">
        <f>SUM(F110:F123)</f>
        <v>0</v>
      </c>
      <c r="F124" s="593"/>
      <c r="G124" s="151"/>
      <c r="I124" s="594">
        <v>0</v>
      </c>
      <c r="J124" s="595">
        <f>E124</f>
        <v>0</v>
      </c>
      <c r="K124" s="595">
        <f>J124*M124+I124</f>
        <v>0</v>
      </c>
      <c r="L124" s="596">
        <f>J124-K124</f>
        <v>0</v>
      </c>
      <c r="M124" s="578">
        <f>'Mit Recon-ID#11'!J45</f>
        <v>0.75</v>
      </c>
      <c r="N124" s="548" t="s">
        <v>346</v>
      </c>
      <c r="O124" s="339"/>
      <c r="P124" s="339"/>
      <c r="Q124" s="339"/>
      <c r="R124" s="340"/>
    </row>
    <row r="125" spans="1:18" ht="15.6" thickBot="1" x14ac:dyDescent="0.35">
      <c r="A125" s="631"/>
      <c r="B125" s="542"/>
      <c r="E125" s="56" t="s">
        <v>3</v>
      </c>
      <c r="F125" s="604">
        <f>SUM(F103:F124)</f>
        <v>0</v>
      </c>
      <c r="G125" s="632"/>
      <c r="I125" s="280">
        <v>0</v>
      </c>
      <c r="J125" s="633">
        <f>F125</f>
        <v>0</v>
      </c>
      <c r="K125" s="634">
        <f>K110+K124+I125</f>
        <v>0</v>
      </c>
      <c r="L125" s="635">
        <f>J125-K125</f>
        <v>0</v>
      </c>
      <c r="M125" s="606"/>
      <c r="O125" s="339"/>
      <c r="P125" s="339"/>
      <c r="Q125" s="339"/>
      <c r="R125" s="340"/>
    </row>
    <row r="126" spans="1:18" ht="5.0999999999999996" customHeight="1" x14ac:dyDescent="0.3">
      <c r="B126" s="636"/>
      <c r="F126" s="579"/>
      <c r="G126" s="580"/>
      <c r="I126" s="637"/>
      <c r="J126" s="638"/>
      <c r="K126" s="638"/>
      <c r="L126" s="639"/>
      <c r="M126" s="571"/>
      <c r="O126" s="339"/>
      <c r="P126" s="339"/>
      <c r="Q126" s="339"/>
      <c r="R126" s="340"/>
    </row>
    <row r="127" spans="1:18" ht="15.6" thickBot="1" x14ac:dyDescent="0.35">
      <c r="A127" s="631" t="s">
        <v>9</v>
      </c>
      <c r="B127" s="636"/>
      <c r="C127" s="640"/>
      <c r="D127" s="640"/>
      <c r="E127" s="641" t="s">
        <v>68</v>
      </c>
      <c r="F127" s="642">
        <f>F62+F98+F125</f>
        <v>0</v>
      </c>
      <c r="G127" s="643"/>
      <c r="I127" s="644">
        <v>0</v>
      </c>
      <c r="J127" s="645">
        <f>J62+J98+J125</f>
        <v>0</v>
      </c>
      <c r="K127" s="645" t="e">
        <f>K62+K98+K125</f>
        <v>#DIV/0!</v>
      </c>
      <c r="L127" s="646" t="e">
        <f>J127-K127</f>
        <v>#DIV/0!</v>
      </c>
      <c r="M127" s="647"/>
      <c r="O127" s="339"/>
      <c r="P127" s="339"/>
      <c r="Q127" s="339"/>
      <c r="R127" s="340"/>
    </row>
    <row r="128" spans="1:18" ht="6.6" customHeight="1" x14ac:dyDescent="0.3">
      <c r="A128" s="631"/>
      <c r="B128" s="648"/>
      <c r="C128" s="649"/>
      <c r="D128" s="649"/>
      <c r="E128" s="648"/>
      <c r="F128" s="650"/>
      <c r="G128" s="643"/>
      <c r="H128" s="651"/>
      <c r="I128" s="652"/>
      <c r="J128" s="653"/>
      <c r="K128" s="653"/>
      <c r="L128" s="654"/>
      <c r="M128" s="655"/>
      <c r="O128" s="339"/>
      <c r="P128" s="339"/>
      <c r="Q128" s="339"/>
      <c r="R128" s="340"/>
    </row>
    <row r="129" spans="1:22" x14ac:dyDescent="0.3">
      <c r="A129" s="631" t="s">
        <v>25</v>
      </c>
      <c r="B129" s="656" t="s">
        <v>82</v>
      </c>
      <c r="C129" s="747">
        <v>0</v>
      </c>
      <c r="D129" s="657"/>
      <c r="E129" s="658">
        <f>E71+E110</f>
        <v>0</v>
      </c>
      <c r="F129" s="659">
        <f>C129*E129+G129</f>
        <v>0</v>
      </c>
      <c r="G129" s="660">
        <v>0</v>
      </c>
      <c r="I129" s="644">
        <v>0</v>
      </c>
      <c r="J129" s="661">
        <f>F129</f>
        <v>0</v>
      </c>
      <c r="K129" s="661">
        <f>J129*M129+I129</f>
        <v>0</v>
      </c>
      <c r="L129" s="662">
        <f>J129-K129</f>
        <v>0</v>
      </c>
      <c r="M129" s="735">
        <f>M102</f>
        <v>0.75</v>
      </c>
      <c r="N129" s="663" t="s">
        <v>348</v>
      </c>
      <c r="O129" s="339"/>
      <c r="P129" s="339"/>
      <c r="Q129" s="339"/>
      <c r="R129" s="340"/>
    </row>
    <row r="130" spans="1:22" x14ac:dyDescent="0.3">
      <c r="A130" s="631"/>
      <c r="B130" s="656" t="s">
        <v>101</v>
      </c>
      <c r="C130" s="747">
        <f>'Mit Recon-ID#11'!B72</f>
        <v>0</v>
      </c>
      <c r="D130" s="657"/>
      <c r="E130" s="658">
        <f>F62+E97+E124</f>
        <v>0</v>
      </c>
      <c r="F130" s="664">
        <f>C130*E130+G130</f>
        <v>0</v>
      </c>
      <c r="G130" s="665">
        <f>'Mit Recon-ID#11'!I72</f>
        <v>0</v>
      </c>
      <c r="I130" s="644">
        <v>0</v>
      </c>
      <c r="J130" s="661">
        <f>F130</f>
        <v>0</v>
      </c>
      <c r="K130" s="661" t="e">
        <f>J130*M130+I130</f>
        <v>#DIV/0!</v>
      </c>
      <c r="L130" s="662" t="e">
        <f>J130-K130</f>
        <v>#DIV/0!</v>
      </c>
      <c r="M130" s="735" t="e">
        <f>'Mit Recon-ID#11'!J5</f>
        <v>#DIV/0!</v>
      </c>
      <c r="N130" s="663" t="s">
        <v>349</v>
      </c>
      <c r="O130" s="339"/>
      <c r="P130" s="339"/>
      <c r="Q130" s="339"/>
      <c r="R130" s="340"/>
    </row>
    <row r="131" spans="1:22" ht="14.4" thickBot="1" x14ac:dyDescent="0.35">
      <c r="A131" s="631"/>
      <c r="B131" s="666" t="s">
        <v>83</v>
      </c>
      <c r="C131" s="742"/>
      <c r="D131" s="667"/>
      <c r="E131" s="668">
        <f>F62+F98+F125</f>
        <v>0</v>
      </c>
      <c r="F131" s="642">
        <f>F129+F130</f>
        <v>0</v>
      </c>
      <c r="G131" s="669"/>
      <c r="I131" s="644">
        <v>0</v>
      </c>
      <c r="J131" s="670">
        <f>F131</f>
        <v>0</v>
      </c>
      <c r="K131" s="670" t="e">
        <f>K129+K130</f>
        <v>#DIV/0!</v>
      </c>
      <c r="L131" s="671" t="e">
        <f>J131-K131</f>
        <v>#DIV/0!</v>
      </c>
      <c r="M131" s="672"/>
      <c r="O131" s="339"/>
      <c r="P131" s="339"/>
      <c r="Q131" s="339"/>
      <c r="R131" s="340"/>
    </row>
    <row r="132" spans="1:22" ht="5.85" customHeight="1" x14ac:dyDescent="0.3">
      <c r="A132" s="631"/>
      <c r="B132" s="648"/>
      <c r="C132" s="649"/>
      <c r="D132" s="649"/>
      <c r="E132" s="648"/>
      <c r="F132" s="650"/>
      <c r="G132" s="643"/>
      <c r="H132" s="651"/>
      <c r="I132" s="652"/>
      <c r="J132" s="653"/>
      <c r="K132" s="653"/>
      <c r="L132" s="654"/>
      <c r="M132" s="655"/>
      <c r="O132" s="339"/>
      <c r="P132" s="339"/>
      <c r="Q132" s="339"/>
      <c r="R132" s="340"/>
    </row>
    <row r="133" spans="1:22" ht="15.6" thickBot="1" x14ac:dyDescent="0.35">
      <c r="A133" s="631" t="s">
        <v>39</v>
      </c>
      <c r="B133" s="636"/>
      <c r="C133" s="673"/>
      <c r="D133" s="673"/>
      <c r="E133" s="674" t="s">
        <v>81</v>
      </c>
      <c r="F133" s="642">
        <f>F127+F131</f>
        <v>0</v>
      </c>
      <c r="G133" s="643"/>
      <c r="I133" s="644">
        <v>0</v>
      </c>
      <c r="J133" s="645">
        <f>F133</f>
        <v>0</v>
      </c>
      <c r="K133" s="645" t="e">
        <f>K62+K98+K125+K131</f>
        <v>#DIV/0!</v>
      </c>
      <c r="L133" s="646" t="e">
        <f>J133-K133</f>
        <v>#DIV/0!</v>
      </c>
      <c r="M133" s="647"/>
      <c r="O133" s="339"/>
      <c r="P133" s="339"/>
      <c r="Q133" s="339"/>
      <c r="R133" s="340"/>
    </row>
    <row r="134" spans="1:22" ht="5.85" customHeight="1" thickBot="1" x14ac:dyDescent="0.35">
      <c r="A134" s="675"/>
      <c r="B134" s="676"/>
      <c r="C134" s="677"/>
      <c r="D134" s="677"/>
      <c r="E134" s="676"/>
      <c r="F134" s="678"/>
      <c r="G134" s="679"/>
      <c r="H134" s="675"/>
      <c r="I134" s="652"/>
      <c r="J134" s="680"/>
      <c r="K134" s="681"/>
      <c r="L134" s="682"/>
      <c r="M134" s="683"/>
      <c r="O134" s="339"/>
      <c r="P134" s="339"/>
      <c r="Q134" s="339"/>
      <c r="R134" s="340"/>
    </row>
    <row r="135" spans="1:22" s="694" customFormat="1" ht="12" x14ac:dyDescent="0.3">
      <c r="A135" s="684"/>
      <c r="B135" s="685"/>
      <c r="C135" s="743"/>
      <c r="D135" s="686" t="s">
        <v>28</v>
      </c>
      <c r="E135" s="687">
        <f>E71+E110+F129</f>
        <v>0</v>
      </c>
      <c r="F135" s="688"/>
      <c r="G135" s="689"/>
      <c r="H135" s="684"/>
      <c r="I135" s="644">
        <v>0</v>
      </c>
      <c r="J135" s="690">
        <f>E135</f>
        <v>0</v>
      </c>
      <c r="K135" s="691" t="e">
        <f>K71+K110+K129</f>
        <v>#DIV/0!</v>
      </c>
      <c r="L135" s="692" t="e">
        <f>J135-K135</f>
        <v>#DIV/0!</v>
      </c>
      <c r="M135" s="736" t="e">
        <f>K138</f>
        <v>#DIV/0!</v>
      </c>
      <c r="N135" s="548"/>
      <c r="O135" s="339"/>
      <c r="P135" s="339"/>
      <c r="Q135" s="339"/>
      <c r="R135" s="693"/>
    </row>
    <row r="136" spans="1:22" s="694" customFormat="1" ht="12.6" thickBot="1" x14ac:dyDescent="0.35">
      <c r="A136" s="684"/>
      <c r="B136" s="695"/>
      <c r="C136" s="743"/>
      <c r="D136" s="686" t="s">
        <v>102</v>
      </c>
      <c r="E136" s="696">
        <f>F62+E97+E124+F130</f>
        <v>0</v>
      </c>
      <c r="F136" s="688"/>
      <c r="G136" s="689"/>
      <c r="H136" s="684"/>
      <c r="I136" s="644">
        <v>0</v>
      </c>
      <c r="J136" s="697">
        <f>E136</f>
        <v>0</v>
      </c>
      <c r="K136" s="698" t="e">
        <f>K62+K97+K124+K130</f>
        <v>#DIV/0!</v>
      </c>
      <c r="L136" s="699" t="e">
        <f>J136-K136</f>
        <v>#DIV/0!</v>
      </c>
      <c r="M136" s="736" t="e">
        <f>K138</f>
        <v>#DIV/0!</v>
      </c>
      <c r="N136" s="548"/>
      <c r="O136" s="339"/>
      <c r="P136" s="339"/>
      <c r="Q136" s="339"/>
      <c r="R136" s="693"/>
    </row>
    <row r="137" spans="1:22" s="694" customFormat="1" ht="12.6" thickBot="1" x14ac:dyDescent="0.35">
      <c r="B137" s="700" t="s">
        <v>222</v>
      </c>
      <c r="C137" s="701"/>
      <c r="D137" s="701"/>
      <c r="E137" s="702">
        <f>E135+E136</f>
        <v>0</v>
      </c>
      <c r="G137" s="703"/>
      <c r="I137" s="704">
        <v>0</v>
      </c>
      <c r="J137" s="705">
        <f>J135+J136</f>
        <v>0</v>
      </c>
      <c r="K137" s="705" t="e">
        <f>K135+K136</f>
        <v>#DIV/0!</v>
      </c>
      <c r="L137" s="706" t="e">
        <f>L135+L136</f>
        <v>#DIV/0!</v>
      </c>
      <c r="M137" s="707"/>
      <c r="N137" s="548"/>
      <c r="O137" s="339"/>
      <c r="P137" s="339"/>
      <c r="Q137" s="339"/>
      <c r="R137" s="693"/>
    </row>
    <row r="138" spans="1:22" x14ac:dyDescent="0.3">
      <c r="A138" s="675"/>
      <c r="B138" s="708"/>
      <c r="C138" s="677"/>
      <c r="D138" s="677"/>
      <c r="E138" s="675"/>
      <c r="F138" s="675"/>
      <c r="G138" s="709"/>
      <c r="H138" s="710"/>
      <c r="I138" s="711"/>
      <c r="J138" s="680"/>
      <c r="K138" s="536" t="e">
        <f>K137/J137</f>
        <v>#DIV/0!</v>
      </c>
      <c r="L138" s="537" t="e">
        <f>1-K138</f>
        <v>#DIV/0!</v>
      </c>
      <c r="M138" s="538" t="s">
        <v>347</v>
      </c>
      <c r="O138" s="339"/>
      <c r="P138" s="339"/>
      <c r="Q138" s="339"/>
      <c r="R138" s="340"/>
    </row>
    <row r="139" spans="1:22" s="751" customFormat="1" ht="3.9" customHeight="1" x14ac:dyDescent="0.3">
      <c r="A139" s="761"/>
      <c r="B139" s="757"/>
      <c r="C139" s="757"/>
      <c r="D139" s="757"/>
      <c r="E139" s="757"/>
      <c r="F139" s="757"/>
      <c r="G139" s="757"/>
      <c r="H139" s="757"/>
      <c r="I139" s="757"/>
      <c r="J139" s="757"/>
      <c r="K139" s="757"/>
      <c r="L139" s="757"/>
      <c r="N139" s="762"/>
    </row>
    <row r="140" spans="1:22" s="40" customFormat="1" ht="3.9" customHeight="1" thickBot="1" x14ac:dyDescent="0.3">
      <c r="A140" s="763"/>
      <c r="B140" s="764"/>
      <c r="C140" s="764"/>
      <c r="D140" s="764"/>
      <c r="E140" s="764"/>
      <c r="F140" s="764"/>
      <c r="G140" s="764"/>
      <c r="H140" s="764"/>
      <c r="I140" s="764"/>
      <c r="J140" s="764"/>
      <c r="K140" s="764"/>
      <c r="L140" s="764"/>
      <c r="M140" s="42"/>
      <c r="N140" s="61"/>
      <c r="O140" s="42"/>
      <c r="P140" s="42"/>
      <c r="Q140" s="42"/>
      <c r="R140" s="42"/>
      <c r="S140" s="42"/>
      <c r="T140" s="42"/>
      <c r="U140" s="42"/>
      <c r="V140" s="42"/>
    </row>
    <row r="141" spans="1:22" ht="14.4" thickBot="1" x14ac:dyDescent="0.35">
      <c r="A141" s="921"/>
      <c r="B141" s="922" t="s">
        <v>47</v>
      </c>
      <c r="C141" s="923"/>
      <c r="D141" s="923"/>
      <c r="E141" s="712" t="s">
        <v>246</v>
      </c>
      <c r="F141" s="713" t="s">
        <v>252</v>
      </c>
      <c r="G141" s="924"/>
      <c r="H141" s="925"/>
      <c r="I141" s="926"/>
      <c r="J141" s="927"/>
      <c r="K141" s="925"/>
      <c r="L141" s="928"/>
      <c r="N141" s="1134" t="s">
        <v>351</v>
      </c>
      <c r="O141" s="714"/>
      <c r="P141" s="714"/>
      <c r="Q141" s="714"/>
      <c r="R141" s="340"/>
    </row>
    <row r="142" spans="1:22" ht="14.4" thickBot="1" x14ac:dyDescent="0.35">
      <c r="A142" s="929"/>
      <c r="B142" s="530" t="s">
        <v>117</v>
      </c>
      <c r="C142" s="744"/>
      <c r="D142" s="531"/>
      <c r="E142" s="362">
        <v>0</v>
      </c>
      <c r="F142" s="363"/>
      <c r="K142" s="715" t="s">
        <v>249</v>
      </c>
      <c r="L142" s="930" t="s">
        <v>250</v>
      </c>
      <c r="N142" s="1135"/>
      <c r="R142" s="716"/>
    </row>
    <row r="143" spans="1:22" ht="14.4" thickBot="1" x14ac:dyDescent="0.35">
      <c r="A143" s="929"/>
      <c r="B143" s="717" t="s">
        <v>350</v>
      </c>
      <c r="C143" s="745"/>
      <c r="D143" s="718"/>
      <c r="E143" s="719">
        <v>0</v>
      </c>
      <c r="F143" s="750">
        <v>0</v>
      </c>
      <c r="J143" s="720">
        <f>F143-J137</f>
        <v>0</v>
      </c>
      <c r="K143" s="534" t="e">
        <f>E143-K137</f>
        <v>#DIV/0!</v>
      </c>
      <c r="L143" s="737" t="e">
        <f>J143-K143</f>
        <v>#DIV/0!</v>
      </c>
      <c r="R143" s="716"/>
    </row>
    <row r="144" spans="1:22" x14ac:dyDescent="0.3">
      <c r="A144" s="929"/>
      <c r="B144" s="721" t="s">
        <v>244</v>
      </c>
      <c r="C144" s="745"/>
      <c r="D144" s="718"/>
      <c r="E144" s="722"/>
      <c r="F144" s="723"/>
      <c r="J144" s="724"/>
      <c r="K144" s="725"/>
      <c r="L144" s="726"/>
      <c r="N144" s="727"/>
      <c r="R144" s="716"/>
    </row>
    <row r="145" spans="1:22" x14ac:dyDescent="0.3">
      <c r="A145" s="929"/>
      <c r="B145" s="721"/>
      <c r="C145" s="746"/>
      <c r="D145" s="728"/>
      <c r="E145" s="722"/>
      <c r="F145" s="723"/>
      <c r="J145" s="724"/>
      <c r="K145" s="729"/>
      <c r="L145" s="726"/>
      <c r="N145" s="727"/>
      <c r="R145" s="716"/>
    </row>
    <row r="146" spans="1:22" ht="14.4" thickBot="1" x14ac:dyDescent="0.35">
      <c r="A146" s="929"/>
      <c r="B146" s="721"/>
      <c r="C146" s="746"/>
      <c r="D146" s="728"/>
      <c r="E146" s="722"/>
      <c r="F146" s="723"/>
      <c r="J146" s="724"/>
      <c r="K146" s="729"/>
      <c r="L146" s="726"/>
      <c r="N146" s="727"/>
      <c r="R146" s="716"/>
    </row>
    <row r="147" spans="1:22" ht="14.4" hidden="1" thickBot="1" x14ac:dyDescent="0.35">
      <c r="A147" s="929"/>
      <c r="B147" s="721"/>
      <c r="C147" s="746"/>
      <c r="D147" s="728"/>
      <c r="E147" s="722"/>
      <c r="F147" s="723"/>
      <c r="J147" s="724"/>
      <c r="K147" s="729"/>
      <c r="L147" s="726"/>
      <c r="N147" s="727"/>
      <c r="R147" s="716"/>
    </row>
    <row r="148" spans="1:22" ht="14.4" hidden="1" thickBot="1" x14ac:dyDescent="0.35">
      <c r="A148" s="929"/>
      <c r="B148" s="721"/>
      <c r="C148" s="746"/>
      <c r="D148" s="728"/>
      <c r="E148" s="722"/>
      <c r="F148" s="723"/>
      <c r="J148" s="724"/>
      <c r="K148" s="729"/>
      <c r="L148" s="726"/>
      <c r="N148" s="727"/>
      <c r="R148" s="716"/>
    </row>
    <row r="149" spans="1:22" ht="14.4" hidden="1" thickBot="1" x14ac:dyDescent="0.35">
      <c r="A149" s="929"/>
      <c r="B149" s="721"/>
      <c r="C149" s="746"/>
      <c r="D149" s="728"/>
      <c r="E149" s="722"/>
      <c r="F149" s="723"/>
      <c r="J149" s="724"/>
      <c r="K149" s="729"/>
      <c r="L149" s="726"/>
      <c r="N149" s="727"/>
      <c r="R149" s="716"/>
    </row>
    <row r="150" spans="1:22" ht="14.4" hidden="1" thickBot="1" x14ac:dyDescent="0.35">
      <c r="A150" s="929"/>
      <c r="B150" s="721"/>
      <c r="C150" s="746"/>
      <c r="D150" s="728"/>
      <c r="E150" s="722"/>
      <c r="F150" s="723"/>
      <c r="J150" s="724"/>
      <c r="K150" s="729"/>
      <c r="L150" s="726"/>
      <c r="N150" s="727"/>
      <c r="R150" s="716"/>
    </row>
    <row r="151" spans="1:22" ht="14.4" hidden="1" thickBot="1" x14ac:dyDescent="0.35">
      <c r="A151" s="929"/>
      <c r="B151" s="721"/>
      <c r="C151" s="746"/>
      <c r="D151" s="728"/>
      <c r="E151" s="722"/>
      <c r="F151" s="723"/>
      <c r="J151" s="724"/>
      <c r="K151" s="729"/>
      <c r="L151" s="726"/>
      <c r="N151" s="727"/>
      <c r="R151" s="716"/>
    </row>
    <row r="152" spans="1:22" ht="14.4" hidden="1" thickBot="1" x14ac:dyDescent="0.35">
      <c r="A152" s="929"/>
      <c r="B152" s="721"/>
      <c r="C152" s="746"/>
      <c r="D152" s="728"/>
      <c r="E152" s="722"/>
      <c r="F152" s="723"/>
      <c r="J152" s="724"/>
      <c r="K152" s="729"/>
      <c r="L152" s="726"/>
      <c r="N152" s="727"/>
      <c r="R152" s="716"/>
    </row>
    <row r="153" spans="1:22" ht="14.4" hidden="1" thickBot="1" x14ac:dyDescent="0.35">
      <c r="A153" s="929"/>
      <c r="B153" s="721"/>
      <c r="C153" s="746"/>
      <c r="D153" s="728"/>
      <c r="E153" s="722"/>
      <c r="F153" s="723"/>
      <c r="J153" s="724"/>
      <c r="K153" s="729"/>
      <c r="L153" s="726"/>
      <c r="N153" s="727"/>
      <c r="R153" s="716"/>
    </row>
    <row r="154" spans="1:22" ht="14.4" hidden="1" thickBot="1" x14ac:dyDescent="0.35">
      <c r="A154" s="929"/>
      <c r="B154" s="721"/>
      <c r="C154" s="746"/>
      <c r="D154" s="728"/>
      <c r="E154" s="722"/>
      <c r="F154" s="723"/>
      <c r="J154" s="724"/>
      <c r="K154" s="729"/>
      <c r="L154" s="726"/>
      <c r="N154" s="727"/>
      <c r="R154" s="716"/>
    </row>
    <row r="155" spans="1:22" ht="14.4" hidden="1" thickBot="1" x14ac:dyDescent="0.35">
      <c r="A155" s="929"/>
      <c r="B155" s="721"/>
      <c r="C155" s="746"/>
      <c r="D155" s="728"/>
      <c r="E155" s="722"/>
      <c r="F155" s="723"/>
      <c r="J155" s="724"/>
      <c r="K155" s="729"/>
      <c r="L155" s="726"/>
      <c r="N155" s="727"/>
      <c r="R155" s="716"/>
    </row>
    <row r="156" spans="1:22" ht="14.4" hidden="1" thickBot="1" x14ac:dyDescent="0.35">
      <c r="A156" s="929"/>
      <c r="B156" s="721"/>
      <c r="C156" s="746"/>
      <c r="D156" s="728"/>
      <c r="E156" s="722"/>
      <c r="F156" s="723"/>
      <c r="J156" s="724"/>
      <c r="K156" s="729"/>
      <c r="L156" s="726"/>
      <c r="N156" s="727"/>
      <c r="R156" s="716"/>
    </row>
    <row r="157" spans="1:22" ht="14.4" hidden="1" thickBot="1" x14ac:dyDescent="0.35">
      <c r="A157" s="929"/>
      <c r="B157" s="783"/>
      <c r="C157" s="784"/>
      <c r="D157" s="785"/>
      <c r="E157" s="786"/>
      <c r="F157" s="787"/>
      <c r="J157" s="788"/>
      <c r="K157" s="789"/>
      <c r="L157" s="790"/>
      <c r="N157" s="727"/>
      <c r="R157" s="716"/>
    </row>
    <row r="158" spans="1:22" s="751" customFormat="1" ht="3.9" customHeight="1" x14ac:dyDescent="0.3">
      <c r="A158" s="761"/>
      <c r="B158" s="791"/>
      <c r="C158" s="792"/>
      <c r="D158" s="792"/>
      <c r="E158" s="792"/>
      <c r="F158" s="792"/>
      <c r="G158" s="792"/>
      <c r="H158" s="792"/>
      <c r="I158" s="792"/>
      <c r="J158" s="792"/>
      <c r="K158" s="792"/>
      <c r="L158" s="793"/>
      <c r="N158" s="762"/>
    </row>
    <row r="159" spans="1:22" s="40" customFormat="1" ht="8.1" customHeight="1" thickBot="1" x14ac:dyDescent="0.3">
      <c r="A159" s="763"/>
      <c r="B159" s="794"/>
      <c r="C159" s="764"/>
      <c r="D159" s="764"/>
      <c r="E159" s="764"/>
      <c r="F159" s="764"/>
      <c r="G159" s="764"/>
      <c r="H159" s="764"/>
      <c r="I159" s="764"/>
      <c r="J159" s="764"/>
      <c r="K159" s="764"/>
      <c r="L159" s="795"/>
      <c r="M159" s="42"/>
      <c r="N159" s="61"/>
      <c r="O159" s="42"/>
      <c r="P159" s="42"/>
      <c r="Q159" s="42"/>
      <c r="R159" s="42"/>
      <c r="S159" s="42"/>
      <c r="T159" s="42"/>
      <c r="U159" s="42"/>
      <c r="V159" s="42"/>
    </row>
  </sheetData>
  <sheetProtection algorithmName="SHA-512" hashValue="D5SF0HRuWVaJcU8RdGImo2H3552BH/eBq27RKvgy0qaJa45mXd4BHWbPGO4qkh2X4eFHcYvSP2PlL8zLC3qVCA==" saltValue="Bs0mDmDkb4lgQyNrPzodBw==" spinCount="100000" sheet="1" objects="1" scenarios="1" formatCells="0" formatColumns="0" formatRows="0"/>
  <mergeCells count="32">
    <mergeCell ref="B124:C124"/>
    <mergeCell ref="N141:N142"/>
    <mergeCell ref="B118:C118"/>
    <mergeCell ref="B119:C119"/>
    <mergeCell ref="B120:C120"/>
    <mergeCell ref="B121:C121"/>
    <mergeCell ref="B122:C122"/>
    <mergeCell ref="B123:C123"/>
    <mergeCell ref="B117:C117"/>
    <mergeCell ref="B106:C106"/>
    <mergeCell ref="B107:C107"/>
    <mergeCell ref="B108:C108"/>
    <mergeCell ref="B109:C109"/>
    <mergeCell ref="B110:C110"/>
    <mergeCell ref="B111:C111"/>
    <mergeCell ref="B112:C112"/>
    <mergeCell ref="B113:C113"/>
    <mergeCell ref="B114:C114"/>
    <mergeCell ref="B115:C115"/>
    <mergeCell ref="B116:C116"/>
    <mergeCell ref="B105:C105"/>
    <mergeCell ref="C1:F1"/>
    <mergeCell ref="I4:N4"/>
    <mergeCell ref="E5:F5"/>
    <mergeCell ref="B7:F7"/>
    <mergeCell ref="I7:L7"/>
    <mergeCell ref="B64:F64"/>
    <mergeCell ref="B71:C71"/>
    <mergeCell ref="B97:C97"/>
    <mergeCell ref="B100:F100"/>
    <mergeCell ref="B103:C103"/>
    <mergeCell ref="B104:C104"/>
  </mergeCells>
  <pageMargins left="0.45" right="0.45" top="0.65" bottom="0.5" header="0.3" footer="0.3"/>
  <pageSetup scale="77" orientation="portrait" r:id="rId1"/>
  <headerFooter>
    <oddFooter>&amp;L&amp;"Arial,Italic"&amp;10&amp;D; Reviewed/Submitted by PM:_________</oddFooter>
  </headerFooter>
  <rowBreaks count="1" manualBreakCount="1">
    <brk id="140" max="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workbookViewId="0">
      <selection activeCell="A12" sqref="A12"/>
    </sheetView>
  </sheetViews>
  <sheetFormatPr defaultColWidth="8.5546875" defaultRowHeight="13.2" x14ac:dyDescent="0.25"/>
  <cols>
    <col min="1" max="1" width="114.5546875" style="40" customWidth="1"/>
    <col min="2" max="16384" width="8.5546875" style="40"/>
  </cols>
  <sheetData>
    <row r="1" spans="1:1" s="194" customFormat="1" ht="75.599999999999994" customHeight="1" thickBot="1" x14ac:dyDescent="0.35">
      <c r="A1" s="314" t="s">
        <v>489</v>
      </c>
    </row>
    <row r="2" spans="1:1" ht="44.25" customHeight="1" x14ac:dyDescent="0.25">
      <c r="A2" s="195" t="s">
        <v>125</v>
      </c>
    </row>
    <row r="3" spans="1:1" ht="34.5" customHeight="1" x14ac:dyDescent="0.25">
      <c r="A3" s="195" t="s">
        <v>255</v>
      </c>
    </row>
    <row r="4" spans="1:1" ht="17.25" customHeight="1" x14ac:dyDescent="0.25">
      <c r="A4" s="195" t="s">
        <v>55</v>
      </c>
    </row>
    <row r="5" spans="1:1" ht="30.75" customHeight="1" x14ac:dyDescent="0.25">
      <c r="A5" s="282" t="s">
        <v>126</v>
      </c>
    </row>
    <row r="6" spans="1:1" ht="21.75" customHeight="1" x14ac:dyDescent="0.25">
      <c r="A6" s="282" t="s">
        <v>127</v>
      </c>
    </row>
    <row r="7" spans="1:1" ht="28.35" customHeight="1" x14ac:dyDescent="0.25">
      <c r="A7" s="282" t="s">
        <v>256</v>
      </c>
    </row>
    <row r="8" spans="1:1" ht="55.5" customHeight="1" x14ac:dyDescent="0.25">
      <c r="A8" s="283" t="s">
        <v>253</v>
      </c>
    </row>
    <row r="9" spans="1:1" ht="29.25" customHeight="1" x14ac:dyDescent="0.25">
      <c r="A9" s="282" t="s">
        <v>254</v>
      </c>
    </row>
    <row r="10" spans="1:1" ht="21" customHeight="1" x14ac:dyDescent="0.25">
      <c r="A10" s="284" t="s">
        <v>128</v>
      </c>
    </row>
    <row r="11" spans="1:1" ht="33" customHeight="1" x14ac:dyDescent="0.25">
      <c r="A11" s="282" t="s">
        <v>257</v>
      </c>
    </row>
    <row r="12" spans="1:1" ht="57.75" customHeight="1" x14ac:dyDescent="0.25">
      <c r="A12" s="196" t="s">
        <v>258</v>
      </c>
    </row>
    <row r="13" spans="1:1" ht="43.5" customHeight="1" x14ac:dyDescent="0.25">
      <c r="A13" s="282" t="s">
        <v>129</v>
      </c>
    </row>
    <row r="14" spans="1:1" ht="44.25" customHeight="1" x14ac:dyDescent="0.25">
      <c r="A14" s="284" t="s">
        <v>259</v>
      </c>
    </row>
    <row r="15" spans="1:1" ht="32.1" customHeight="1" x14ac:dyDescent="0.25">
      <c r="A15" s="283" t="s">
        <v>260</v>
      </c>
    </row>
    <row r="16" spans="1:1" ht="19.5" customHeight="1" x14ac:dyDescent="0.25">
      <c r="A16" s="368" t="s">
        <v>233</v>
      </c>
    </row>
    <row r="17" spans="1:1" ht="51.75" customHeight="1" x14ac:dyDescent="0.25">
      <c r="A17" s="284" t="s">
        <v>261</v>
      </c>
    </row>
    <row r="19" spans="1:1" x14ac:dyDescent="0.25">
      <c r="A19" s="40" t="s">
        <v>234</v>
      </c>
    </row>
  </sheetData>
  <sheetProtection algorithmName="SHA-512" hashValue="WXHG+yvXrG6+ROKI6/cTwP1jBfC7wEd3bdgAB0sJ68bc1RbhgEIYhpSkd8H3zHSn5xWBLbofWJvNJeBUPu/l5Q==" saltValue="UeFwfDzo8zTP8sK9SeK+NQ==" spinCount="100000" sheet="1" formatCells="0" formatColumns="0" formatRows="0"/>
  <pageMargins left="0.7" right="0.7" top="0.75" bottom="0.75" header="0.3" footer="0.3"/>
  <pageSetup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6"/>
  <sheetViews>
    <sheetView topLeftCell="A18" workbookViewId="0">
      <selection activeCell="A21" sqref="A21:XFD21"/>
    </sheetView>
  </sheetViews>
  <sheetFormatPr defaultColWidth="107.5546875" defaultRowHeight="13.8" x14ac:dyDescent="0.3"/>
  <cols>
    <col min="1" max="1" width="107.5546875" style="288" customWidth="1"/>
    <col min="2" max="2" width="21.109375" style="288" customWidth="1"/>
    <col min="3" max="16384" width="107.5546875" style="288"/>
  </cols>
  <sheetData>
    <row r="1" spans="1:1" ht="19.5" customHeight="1" x14ac:dyDescent="0.3">
      <c r="A1" s="287" t="s">
        <v>221</v>
      </c>
    </row>
    <row r="2" spans="1:1" ht="57" customHeight="1" x14ac:dyDescent="0.3">
      <c r="A2" s="289" t="s">
        <v>262</v>
      </c>
    </row>
    <row r="3" spans="1:1" ht="17.25" customHeight="1" x14ac:dyDescent="0.3">
      <c r="A3" s="296" t="s">
        <v>272</v>
      </c>
    </row>
    <row r="4" spans="1:1" ht="42.75" customHeight="1" x14ac:dyDescent="0.3">
      <c r="A4" s="296" t="s">
        <v>263</v>
      </c>
    </row>
    <row r="5" spans="1:1" ht="29.25" customHeight="1" x14ac:dyDescent="0.3">
      <c r="A5" s="296" t="s">
        <v>264</v>
      </c>
    </row>
    <row r="6" spans="1:1" ht="66" customHeight="1" x14ac:dyDescent="0.3">
      <c r="A6" s="296" t="s">
        <v>265</v>
      </c>
    </row>
    <row r="7" spans="1:1" ht="71.400000000000006" customHeight="1" x14ac:dyDescent="0.3">
      <c r="A7" s="289" t="s">
        <v>266</v>
      </c>
    </row>
    <row r="8" spans="1:1" ht="45.75" customHeight="1" x14ac:dyDescent="0.3">
      <c r="A8" s="289" t="s">
        <v>130</v>
      </c>
    </row>
    <row r="9" spans="1:1" ht="42.6" customHeight="1" x14ac:dyDescent="0.3">
      <c r="A9" s="289" t="s">
        <v>267</v>
      </c>
    </row>
    <row r="10" spans="1:1" ht="18.75" customHeight="1" x14ac:dyDescent="0.3">
      <c r="A10" s="289" t="s">
        <v>55</v>
      </c>
    </row>
    <row r="11" spans="1:1" ht="26.4" x14ac:dyDescent="0.3">
      <c r="A11" s="296" t="s">
        <v>136</v>
      </c>
    </row>
    <row r="12" spans="1:1" x14ac:dyDescent="0.3">
      <c r="A12" s="295" t="s">
        <v>140</v>
      </c>
    </row>
    <row r="13" spans="1:1" x14ac:dyDescent="0.3">
      <c r="A13" s="295" t="s">
        <v>137</v>
      </c>
    </row>
    <row r="14" spans="1:1" ht="26.4" x14ac:dyDescent="0.3">
      <c r="A14" s="296" t="s">
        <v>273</v>
      </c>
    </row>
    <row r="15" spans="1:1" ht="66" x14ac:dyDescent="0.3">
      <c r="A15" s="296" t="s">
        <v>268</v>
      </c>
    </row>
    <row r="16" spans="1:1" ht="33" customHeight="1" x14ac:dyDescent="0.3">
      <c r="A16" s="296" t="s">
        <v>138</v>
      </c>
    </row>
    <row r="17" spans="1:1" ht="29.4" customHeight="1" x14ac:dyDescent="0.3">
      <c r="A17" s="289" t="s">
        <v>269</v>
      </c>
    </row>
    <row r="18" spans="1:1" ht="34.35" customHeight="1" x14ac:dyDescent="0.3">
      <c r="A18" s="296" t="s">
        <v>141</v>
      </c>
    </row>
    <row r="19" spans="1:1" ht="18" customHeight="1" x14ac:dyDescent="0.3">
      <c r="A19" s="293" t="s">
        <v>207</v>
      </c>
    </row>
    <row r="20" spans="1:1" ht="128.1" customHeight="1" x14ac:dyDescent="0.3">
      <c r="A20" s="291" t="s">
        <v>270</v>
      </c>
    </row>
    <row r="21" spans="1:1" ht="15.75" customHeight="1" x14ac:dyDescent="0.3">
      <c r="A21" s="290" t="s">
        <v>220</v>
      </c>
    </row>
    <row r="22" spans="1:1" ht="26.4" x14ac:dyDescent="0.3">
      <c r="A22" s="291" t="s">
        <v>204</v>
      </c>
    </row>
    <row r="23" spans="1:1" x14ac:dyDescent="0.3">
      <c r="A23" s="292"/>
    </row>
    <row r="24" spans="1:1" ht="52.8" x14ac:dyDescent="0.3">
      <c r="A24" s="291" t="s">
        <v>205</v>
      </c>
    </row>
    <row r="25" spans="1:1" x14ac:dyDescent="0.3">
      <c r="A25" s="292"/>
    </row>
    <row r="26" spans="1:1" ht="48" customHeight="1" x14ac:dyDescent="0.3">
      <c r="A26" s="291" t="s">
        <v>206</v>
      </c>
    </row>
    <row r="27" spans="1:1" x14ac:dyDescent="0.3">
      <c r="A27" s="294"/>
    </row>
    <row r="28" spans="1:1" x14ac:dyDescent="0.3">
      <c r="A28" s="1042" t="s">
        <v>142</v>
      </c>
    </row>
    <row r="29" spans="1:1" ht="52.8" x14ac:dyDescent="0.3">
      <c r="A29" s="1043" t="s">
        <v>143</v>
      </c>
    </row>
    <row r="30" spans="1:1" ht="39.6" x14ac:dyDescent="0.3">
      <c r="A30" s="1043" t="s">
        <v>131</v>
      </c>
    </row>
    <row r="31" spans="1:1" ht="39.6" x14ac:dyDescent="0.3">
      <c r="A31" s="1043" t="s">
        <v>132</v>
      </c>
    </row>
    <row r="32" spans="1:1" ht="26.4" x14ac:dyDescent="0.3">
      <c r="A32" s="1043" t="s">
        <v>133</v>
      </c>
    </row>
    <row r="33" spans="1:1" ht="52.8" x14ac:dyDescent="0.3">
      <c r="A33" s="1043" t="s">
        <v>134</v>
      </c>
    </row>
    <row r="34" spans="1:1" ht="39.6" x14ac:dyDescent="0.3">
      <c r="A34" s="1043" t="s">
        <v>135</v>
      </c>
    </row>
    <row r="35" spans="1:1" x14ac:dyDescent="0.3">
      <c r="A35" s="1044" t="s">
        <v>219</v>
      </c>
    </row>
    <row r="36" spans="1:1" ht="79.2" x14ac:dyDescent="0.3">
      <c r="A36" s="1045" t="s">
        <v>271</v>
      </c>
    </row>
  </sheetData>
  <sheetProtection formatCells="0" formatColumns="0" formatRows="0"/>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5ABD7-E09A-4DDC-A7C7-416ECEB66F08}">
  <dimension ref="A2:B15"/>
  <sheetViews>
    <sheetView workbookViewId="0">
      <selection activeCell="O31" sqref="O31"/>
    </sheetView>
  </sheetViews>
  <sheetFormatPr defaultColWidth="8.6640625" defaultRowHeight="13.8" x14ac:dyDescent="0.25"/>
  <cols>
    <col min="1" max="1" width="8.6640625" style="754"/>
    <col min="2" max="2" width="34.44140625" style="754" customWidth="1"/>
    <col min="3" max="16384" width="8.6640625" style="754"/>
  </cols>
  <sheetData>
    <row r="2" spans="1:2" x14ac:dyDescent="0.25">
      <c r="A2" s="754" t="s">
        <v>455</v>
      </c>
      <c r="B2" s="884" t="s">
        <v>449</v>
      </c>
    </row>
    <row r="3" spans="1:2" x14ac:dyDescent="0.25">
      <c r="A3" s="754" t="s">
        <v>455</v>
      </c>
      <c r="B3" s="885" t="s">
        <v>450</v>
      </c>
    </row>
    <row r="4" spans="1:2" x14ac:dyDescent="0.25">
      <c r="A4" s="754" t="s">
        <v>455</v>
      </c>
      <c r="B4" s="885" t="s">
        <v>454</v>
      </c>
    </row>
    <row r="5" spans="1:2" x14ac:dyDescent="0.25">
      <c r="A5" s="754" t="s">
        <v>455</v>
      </c>
      <c r="B5" s="885" t="s">
        <v>451</v>
      </c>
    </row>
    <row r="6" spans="1:2" x14ac:dyDescent="0.25">
      <c r="A6" s="754" t="s">
        <v>455</v>
      </c>
      <c r="B6" s="885" t="s">
        <v>452</v>
      </c>
    </row>
    <row r="7" spans="1:2" x14ac:dyDescent="0.25">
      <c r="A7" s="754" t="s">
        <v>363</v>
      </c>
      <c r="B7" s="884" t="s">
        <v>457</v>
      </c>
    </row>
    <row r="8" spans="1:2" x14ac:dyDescent="0.25">
      <c r="A8" s="754" t="s">
        <v>363</v>
      </c>
      <c r="B8" s="885" t="s">
        <v>458</v>
      </c>
    </row>
    <row r="9" spans="1:2" x14ac:dyDescent="0.25">
      <c r="A9" s="754" t="s">
        <v>363</v>
      </c>
      <c r="B9" s="885" t="s">
        <v>459</v>
      </c>
    </row>
    <row r="10" spans="1:2" x14ac:dyDescent="0.25">
      <c r="A10" s="754" t="s">
        <v>363</v>
      </c>
      <c r="B10" s="885" t="s">
        <v>460</v>
      </c>
    </row>
    <row r="11" spans="1:2" x14ac:dyDescent="0.25">
      <c r="A11" s="754" t="s">
        <v>363</v>
      </c>
      <c r="B11" s="885" t="s">
        <v>461</v>
      </c>
    </row>
    <row r="12" spans="1:2" x14ac:dyDescent="0.25">
      <c r="A12" s="754" t="s">
        <v>463</v>
      </c>
      <c r="B12" s="885" t="s">
        <v>453</v>
      </c>
    </row>
    <row r="13" spans="1:2" x14ac:dyDescent="0.25">
      <c r="A13" s="754" t="s">
        <v>463</v>
      </c>
      <c r="B13" s="885" t="s">
        <v>462</v>
      </c>
    </row>
    <row r="14" spans="1:2" x14ac:dyDescent="0.25">
      <c r="A14" s="754" t="s">
        <v>463</v>
      </c>
      <c r="B14" s="885" t="s">
        <v>449</v>
      </c>
    </row>
    <row r="15" spans="1:2" x14ac:dyDescent="0.25">
      <c r="A15" s="754" t="s">
        <v>463</v>
      </c>
      <c r="B15" s="885" t="s">
        <v>65</v>
      </c>
    </row>
  </sheetData>
  <sheetProtection algorithmName="SHA-512" hashValue="ks2XCxGeHBRVclQfRuZJQTerVCdyL5l9ZQy8wkBJBUpF2nPavGjWJHiqx0e+t+RIOBhZoY9P89Y8li8/LgNsXA==" saltValue="emVyiD7pzMtW63EP7nGI6w==" spinCount="100000" sheet="1" objects="1" scenarios="1" formatCells="0"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046D0-6D27-43CA-997F-2340404B611B}">
  <sheetPr>
    <tabColor theme="2" tint="-0.249977111117893"/>
    <pageSetUpPr fitToPage="1"/>
  </sheetPr>
  <dimension ref="A1:N67"/>
  <sheetViews>
    <sheetView topLeftCell="A12" zoomScaleNormal="100" workbookViewId="0">
      <selection activeCell="A39" sqref="A39:XFD54"/>
    </sheetView>
  </sheetViews>
  <sheetFormatPr defaultColWidth="8.5546875" defaultRowHeight="13.8" x14ac:dyDescent="0.25"/>
  <cols>
    <col min="1" max="1" width="1.44140625" style="1" customWidth="1"/>
    <col min="2" max="2" width="2.5546875" style="1" customWidth="1"/>
    <col min="3" max="3" width="5.5546875" style="1" customWidth="1"/>
    <col min="4" max="4" width="10.44140625" style="1" customWidth="1"/>
    <col min="5" max="5" width="17.44140625" style="1" customWidth="1"/>
    <col min="6" max="6" width="21.44140625" style="1" customWidth="1"/>
    <col min="7" max="7" width="4.5546875" style="1" customWidth="1"/>
    <col min="8" max="8" width="14.5546875" style="1" customWidth="1"/>
    <col min="9" max="9" width="16.88671875" style="1" customWidth="1"/>
    <col min="10" max="10" width="5.44140625" style="1" customWidth="1"/>
    <col min="11" max="11" width="16.88671875" style="446" customWidth="1"/>
    <col min="12" max="14" width="16.88671875" style="1" customWidth="1"/>
    <col min="15" max="16384" width="8.5546875" style="1"/>
  </cols>
  <sheetData>
    <row r="1" spans="1:14" ht="15" customHeight="1" x14ac:dyDescent="0.25">
      <c r="A1" s="138"/>
      <c r="H1" s="1174" t="str">
        <f>Budget!E5</f>
        <v>ID# ____-___-R (___)</v>
      </c>
      <c r="I1" s="1174"/>
      <c r="J1" s="132"/>
    </row>
    <row r="2" spans="1:14" ht="14.85" customHeight="1" x14ac:dyDescent="0.25">
      <c r="A2" s="138"/>
      <c r="B2" s="124" t="s">
        <v>96</v>
      </c>
      <c r="C2" s="1175" t="s">
        <v>92</v>
      </c>
      <c r="D2" s="1175"/>
      <c r="E2" s="1175"/>
      <c r="F2" s="1175"/>
      <c r="G2" s="112"/>
      <c r="H2" s="112"/>
      <c r="I2" s="117"/>
      <c r="J2" s="132"/>
    </row>
    <row r="3" spans="1:14" s="144" customFormat="1" ht="6.6" x14ac:dyDescent="0.15">
      <c r="B3" s="1176"/>
      <c r="C3" s="1176"/>
      <c r="D3" s="1176"/>
      <c r="E3" s="1177"/>
      <c r="F3" s="1177"/>
      <c r="G3" s="1177"/>
      <c r="H3" s="1177"/>
      <c r="I3" s="1177"/>
      <c r="K3" s="447"/>
    </row>
    <row r="4" spans="1:14" ht="39" customHeight="1" x14ac:dyDescent="0.25">
      <c r="A4" s="138"/>
      <c r="B4" s="1178" t="s">
        <v>230</v>
      </c>
      <c r="C4" s="1178"/>
      <c r="D4" s="1178"/>
      <c r="E4" s="1178"/>
      <c r="F4" s="1178"/>
      <c r="G4" s="1178"/>
      <c r="H4" s="1178"/>
      <c r="I4" s="1178"/>
      <c r="J4" s="132"/>
    </row>
    <row r="5" spans="1:14" s="144" customFormat="1" ht="7.35" customHeight="1" x14ac:dyDescent="0.15">
      <c r="B5" s="1173"/>
      <c r="C5" s="1173"/>
      <c r="D5" s="1173"/>
      <c r="E5" s="1173"/>
      <c r="F5" s="1173"/>
      <c r="G5" s="1173"/>
      <c r="H5" s="1173"/>
      <c r="I5" s="145"/>
      <c r="K5" s="447"/>
    </row>
    <row r="6" spans="1:14" ht="18.600000000000001" customHeight="1" thickBot="1" x14ac:dyDescent="0.3">
      <c r="A6" s="138"/>
      <c r="B6" s="1181" t="s">
        <v>87</v>
      </c>
      <c r="C6" s="1181"/>
      <c r="D6" s="1181"/>
      <c r="E6" s="1181"/>
      <c r="F6" s="1181"/>
      <c r="G6" s="1181"/>
      <c r="H6" s="1181"/>
      <c r="I6" s="128">
        <f>Budget!E470</f>
        <v>0</v>
      </c>
      <c r="J6" s="132"/>
    </row>
    <row r="7" spans="1:14" s="144" customFormat="1" ht="8.85" customHeight="1" x14ac:dyDescent="0.15">
      <c r="B7" s="1173"/>
      <c r="C7" s="1173"/>
      <c r="D7" s="1173"/>
      <c r="E7" s="1173"/>
      <c r="F7" s="1173"/>
      <c r="G7" s="1173"/>
      <c r="H7" s="1173"/>
      <c r="I7" s="146">
        <v>0.05</v>
      </c>
      <c r="K7" s="447"/>
    </row>
    <row r="8" spans="1:14" ht="21" customHeight="1" thickBot="1" x14ac:dyDescent="0.3">
      <c r="A8" s="138"/>
      <c r="B8" s="1181" t="s">
        <v>224</v>
      </c>
      <c r="C8" s="1181"/>
      <c r="D8" s="1181"/>
      <c r="E8" s="1181"/>
      <c r="F8" s="1181"/>
      <c r="G8" s="1181"/>
      <c r="H8" s="1181"/>
      <c r="I8" s="128">
        <f>I6*I7+J8</f>
        <v>0</v>
      </c>
      <c r="J8" s="192"/>
      <c r="K8" s="483" t="s">
        <v>144</v>
      </c>
    </row>
    <row r="9" spans="1:14" ht="12" customHeight="1" x14ac:dyDescent="0.25">
      <c r="A9" s="138"/>
      <c r="B9" s="1182" t="s">
        <v>70</v>
      </c>
      <c r="C9" s="1182"/>
      <c r="D9" s="1182"/>
      <c r="E9" s="1182"/>
      <c r="F9" s="1182"/>
      <c r="G9" s="1182"/>
      <c r="H9" s="1182"/>
      <c r="I9" s="111"/>
      <c r="J9" s="132"/>
    </row>
    <row r="10" spans="1:14" s="144" customFormat="1" ht="7.2" thickBot="1" x14ac:dyDescent="0.2">
      <c r="B10" s="1183"/>
      <c r="C10" s="1183"/>
      <c r="D10" s="1183"/>
      <c r="E10" s="1183"/>
      <c r="F10" s="1183"/>
      <c r="G10" s="1183"/>
      <c r="H10" s="1183"/>
      <c r="I10" s="1183"/>
      <c r="K10" s="447"/>
    </row>
    <row r="11" spans="1:14" ht="21.6" customHeight="1" thickBot="1" x14ac:dyDescent="0.3">
      <c r="A11" s="138"/>
      <c r="B11" s="127"/>
      <c r="C11" s="113" t="s">
        <v>61</v>
      </c>
      <c r="D11" s="1184" t="s">
        <v>86</v>
      </c>
      <c r="E11" s="1184"/>
      <c r="F11" s="1184"/>
      <c r="G11" s="1184"/>
      <c r="H11" s="1184"/>
      <c r="I11" s="1184"/>
      <c r="J11" s="132"/>
    </row>
    <row r="12" spans="1:14" s="42" customFormat="1" ht="7.5" customHeight="1" thickBot="1" x14ac:dyDescent="0.25">
      <c r="A12" s="138"/>
      <c r="B12" s="137"/>
      <c r="C12" s="1185"/>
      <c r="D12" s="1185"/>
      <c r="E12" s="1185"/>
      <c r="F12" s="1185"/>
      <c r="G12" s="1185"/>
      <c r="H12" s="1185"/>
      <c r="I12" s="1185"/>
      <c r="K12" s="449"/>
    </row>
    <row r="13" spans="1:14" ht="22.35" customHeight="1" thickBot="1" x14ac:dyDescent="0.3">
      <c r="A13" s="138"/>
      <c r="B13" s="127"/>
      <c r="C13" s="113" t="s">
        <v>62</v>
      </c>
      <c r="D13" s="1186" t="s">
        <v>85</v>
      </c>
      <c r="E13" s="1186"/>
      <c r="F13" s="1186"/>
      <c r="G13" s="1186"/>
      <c r="H13" s="1186"/>
      <c r="I13" s="1186"/>
      <c r="J13" s="132"/>
    </row>
    <row r="14" spans="1:14" s="144" customFormat="1" ht="6.6" x14ac:dyDescent="0.15">
      <c r="B14" s="147"/>
      <c r="C14" s="1187"/>
      <c r="D14" s="1187"/>
      <c r="E14" s="1187"/>
      <c r="F14" s="1187"/>
      <c r="G14" s="1187"/>
      <c r="H14" s="1187"/>
      <c r="I14" s="1187"/>
      <c r="K14" s="447"/>
    </row>
    <row r="15" spans="1:14" ht="14.4" thickBot="1" x14ac:dyDescent="0.3">
      <c r="A15" s="138"/>
      <c r="B15" s="130"/>
      <c r="C15" s="1188" t="s">
        <v>225</v>
      </c>
      <c r="D15" s="1188"/>
      <c r="E15" s="1188"/>
      <c r="F15" s="1188"/>
      <c r="G15" s="125" t="s">
        <v>71</v>
      </c>
      <c r="H15" s="125" t="s">
        <v>56</v>
      </c>
      <c r="I15" s="125" t="s">
        <v>2</v>
      </c>
      <c r="J15" s="132"/>
    </row>
    <row r="16" spans="1:14" s="40" customFormat="1" ht="15.9" customHeight="1" thickBot="1" x14ac:dyDescent="0.3">
      <c r="B16" s="126"/>
      <c r="C16" s="1189" t="s">
        <v>243</v>
      </c>
      <c r="D16" s="1190"/>
      <c r="E16" s="1190"/>
      <c r="F16" s="1190"/>
      <c r="G16" s="1190"/>
      <c r="H16" s="1190"/>
      <c r="I16" s="1191"/>
      <c r="K16" s="462" t="s">
        <v>317</v>
      </c>
      <c r="L16" s="463" t="s">
        <v>318</v>
      </c>
      <c r="M16" s="463" t="s">
        <v>319</v>
      </c>
      <c r="N16" s="463" t="s">
        <v>321</v>
      </c>
    </row>
    <row r="17" spans="2:14" s="40" customFormat="1" ht="15.9" customHeight="1" x14ac:dyDescent="0.25">
      <c r="B17" s="307">
        <v>1</v>
      </c>
      <c r="C17" s="1179" t="s">
        <v>326</v>
      </c>
      <c r="D17" s="1180"/>
      <c r="E17" s="1180"/>
      <c r="F17" s="1180"/>
      <c r="G17" s="467"/>
      <c r="H17" s="468"/>
      <c r="I17" s="469"/>
      <c r="K17" s="454"/>
      <c r="L17" s="455"/>
      <c r="M17" s="455"/>
      <c r="N17" s="455"/>
    </row>
    <row r="18" spans="2:14" s="40" customFormat="1" ht="15.9" customHeight="1" x14ac:dyDescent="0.25">
      <c r="B18" s="307">
        <v>2</v>
      </c>
      <c r="C18" s="1195" t="s">
        <v>327</v>
      </c>
      <c r="D18" s="1196"/>
      <c r="E18" s="1196"/>
      <c r="F18" s="1196"/>
      <c r="G18" s="501">
        <f>'SR Mgmt Costs'!G18</f>
        <v>0</v>
      </c>
      <c r="H18" s="498">
        <f>'SR Mgmt Costs'!H18</f>
        <v>0</v>
      </c>
      <c r="I18" s="497">
        <f t="shared" ref="I18:I42" si="0">G18*H18</f>
        <v>0</v>
      </c>
      <c r="J18" s="499"/>
      <c r="K18" s="484">
        <f>'SR Mgmt Costs'!K18</f>
        <v>0</v>
      </c>
      <c r="L18" s="484">
        <f>'SR Mgmt Costs'!L18</f>
        <v>0</v>
      </c>
      <c r="M18" s="484">
        <f>'SR Mgmt Costs'!N18</f>
        <v>0</v>
      </c>
      <c r="N18" s="500">
        <f t="shared" ref="N18:N42" si="1">K18+L18+M18</f>
        <v>0</v>
      </c>
    </row>
    <row r="19" spans="2:14" s="40" customFormat="1" ht="15.9" customHeight="1" x14ac:dyDescent="0.25">
      <c r="B19" s="307">
        <v>3</v>
      </c>
      <c r="C19" s="1195" t="s">
        <v>328</v>
      </c>
      <c r="D19" s="1196"/>
      <c r="E19" s="1196"/>
      <c r="F19" s="1196"/>
      <c r="G19" s="501">
        <f>'SR Mgmt Costs'!G19</f>
        <v>0</v>
      </c>
      <c r="H19" s="498">
        <f>'SR Mgmt Costs'!H19</f>
        <v>0</v>
      </c>
      <c r="I19" s="497">
        <f t="shared" si="0"/>
        <v>0</v>
      </c>
      <c r="J19" s="499"/>
      <c r="K19" s="484">
        <f>'SR Mgmt Costs'!K19</f>
        <v>0</v>
      </c>
      <c r="L19" s="484">
        <f>'SR Mgmt Costs'!L19</f>
        <v>0</v>
      </c>
      <c r="M19" s="484">
        <f>'SR Mgmt Costs'!N19</f>
        <v>0</v>
      </c>
      <c r="N19" s="500">
        <f t="shared" si="1"/>
        <v>0</v>
      </c>
    </row>
    <row r="20" spans="2:14" s="40" customFormat="1" ht="15.9" customHeight="1" x14ac:dyDescent="0.25">
      <c r="B20" s="307">
        <v>4</v>
      </c>
      <c r="C20" s="1197" t="s">
        <v>329</v>
      </c>
      <c r="D20" s="1198"/>
      <c r="E20" s="1198"/>
      <c r="F20" s="1198"/>
      <c r="G20" s="501">
        <f>'SR Mgmt Costs'!G20</f>
        <v>0</v>
      </c>
      <c r="H20" s="498">
        <f>'SR Mgmt Costs'!H20</f>
        <v>0</v>
      </c>
      <c r="I20" s="497">
        <f t="shared" si="0"/>
        <v>0</v>
      </c>
      <c r="J20" s="499"/>
      <c r="K20" s="484">
        <f>'SR Mgmt Costs'!K20</f>
        <v>0</v>
      </c>
      <c r="L20" s="484">
        <f>'SR Mgmt Costs'!L20</f>
        <v>0</v>
      </c>
      <c r="M20" s="484">
        <f>'SR Mgmt Costs'!N20</f>
        <v>0</v>
      </c>
      <c r="N20" s="500">
        <f t="shared" si="1"/>
        <v>0</v>
      </c>
    </row>
    <row r="21" spans="2:14" s="40" customFormat="1" ht="15.9" customHeight="1" x14ac:dyDescent="0.25">
      <c r="B21" s="307">
        <v>5</v>
      </c>
      <c r="C21" s="1197" t="s">
        <v>330</v>
      </c>
      <c r="D21" s="1198"/>
      <c r="E21" s="1198"/>
      <c r="F21" s="1198"/>
      <c r="G21" s="501">
        <f>'SR Mgmt Costs'!G21</f>
        <v>0</v>
      </c>
      <c r="H21" s="498">
        <f>'SR Mgmt Costs'!H21</f>
        <v>0</v>
      </c>
      <c r="I21" s="497">
        <f t="shared" si="0"/>
        <v>0</v>
      </c>
      <c r="J21" s="499"/>
      <c r="K21" s="484">
        <f>'SR Mgmt Costs'!K21</f>
        <v>0</v>
      </c>
      <c r="L21" s="484">
        <f>'SR Mgmt Costs'!L21</f>
        <v>0</v>
      </c>
      <c r="M21" s="484">
        <f>'SR Mgmt Costs'!N21</f>
        <v>0</v>
      </c>
      <c r="N21" s="500">
        <f t="shared" si="1"/>
        <v>0</v>
      </c>
    </row>
    <row r="22" spans="2:14" s="40" customFormat="1" ht="15.9" customHeight="1" thickBot="1" x14ac:dyDescent="0.3">
      <c r="B22" s="307">
        <v>6</v>
      </c>
      <c r="C22" s="1197" t="s">
        <v>331</v>
      </c>
      <c r="D22" s="1198"/>
      <c r="E22" s="1198"/>
      <c r="F22" s="1198"/>
      <c r="G22" s="501">
        <f>'SR Mgmt Costs'!G22</f>
        <v>0</v>
      </c>
      <c r="H22" s="498">
        <f>'SR Mgmt Costs'!H22</f>
        <v>0</v>
      </c>
      <c r="I22" s="497">
        <f t="shared" si="0"/>
        <v>0</v>
      </c>
      <c r="J22" s="499"/>
      <c r="K22" s="484">
        <f>'SR Mgmt Costs'!K22</f>
        <v>0</v>
      </c>
      <c r="L22" s="484">
        <f>'SR Mgmt Costs'!L22</f>
        <v>0</v>
      </c>
      <c r="M22" s="484">
        <f>'SR Mgmt Costs'!N22</f>
        <v>0</v>
      </c>
      <c r="N22" s="500">
        <f t="shared" si="1"/>
        <v>0</v>
      </c>
    </row>
    <row r="23" spans="2:14" s="40" customFormat="1" ht="15.9" hidden="1" customHeight="1" thickBot="1" x14ac:dyDescent="0.3">
      <c r="B23" s="307">
        <v>7</v>
      </c>
      <c r="C23" s="1199"/>
      <c r="D23" s="1200"/>
      <c r="E23" s="1200"/>
      <c r="F23" s="1200"/>
      <c r="G23" s="501"/>
      <c r="H23" s="498"/>
      <c r="I23" s="497">
        <f t="shared" si="0"/>
        <v>0</v>
      </c>
      <c r="J23" s="499"/>
      <c r="K23" s="484">
        <f>'SR Mgmt Costs'!K23</f>
        <v>0</v>
      </c>
      <c r="L23" s="484">
        <f>'SR Mgmt Costs'!L23</f>
        <v>0</v>
      </c>
      <c r="M23" s="484">
        <f>'SR Mgmt Costs'!N23</f>
        <v>0</v>
      </c>
      <c r="N23" s="500">
        <f t="shared" si="1"/>
        <v>0</v>
      </c>
    </row>
    <row r="24" spans="2:14" s="40" customFormat="1" ht="18" hidden="1" customHeight="1" thickBot="1" x14ac:dyDescent="0.3">
      <c r="B24" s="307">
        <v>8</v>
      </c>
      <c r="C24" s="1199"/>
      <c r="D24" s="1200"/>
      <c r="E24" s="1200"/>
      <c r="F24" s="1200"/>
      <c r="G24" s="470"/>
      <c r="H24" s="471"/>
      <c r="I24" s="469">
        <f t="shared" si="0"/>
        <v>0</v>
      </c>
      <c r="K24" s="472"/>
      <c r="L24" s="473"/>
      <c r="M24" s="473"/>
      <c r="N24" s="455">
        <f t="shared" si="1"/>
        <v>0</v>
      </c>
    </row>
    <row r="25" spans="2:14" s="40" customFormat="1" ht="18" hidden="1" customHeight="1" thickBot="1" x14ac:dyDescent="0.3">
      <c r="B25" s="307">
        <v>9</v>
      </c>
      <c r="C25" s="1199"/>
      <c r="D25" s="1200"/>
      <c r="E25" s="1200"/>
      <c r="F25" s="1200"/>
      <c r="G25" s="470"/>
      <c r="H25" s="471"/>
      <c r="I25" s="469">
        <f t="shared" si="0"/>
        <v>0</v>
      </c>
      <c r="K25" s="472"/>
      <c r="L25" s="473"/>
      <c r="M25" s="473"/>
      <c r="N25" s="455">
        <f t="shared" si="1"/>
        <v>0</v>
      </c>
    </row>
    <row r="26" spans="2:14" s="40" customFormat="1" hidden="1" thickBot="1" x14ac:dyDescent="0.3">
      <c r="B26" s="307">
        <v>10</v>
      </c>
      <c r="C26" s="1201"/>
      <c r="D26" s="1202"/>
      <c r="E26" s="1202"/>
      <c r="F26" s="1202"/>
      <c r="G26" s="165"/>
      <c r="H26" s="166"/>
      <c r="I26" s="150">
        <f t="shared" si="0"/>
        <v>0</v>
      </c>
      <c r="K26" s="454"/>
      <c r="L26" s="455"/>
      <c r="M26" s="455"/>
      <c r="N26" s="455">
        <f t="shared" si="1"/>
        <v>0</v>
      </c>
    </row>
    <row r="27" spans="2:14" s="40" customFormat="1" hidden="1" thickBot="1" x14ac:dyDescent="0.3">
      <c r="B27" s="307">
        <v>11</v>
      </c>
      <c r="C27" s="1201"/>
      <c r="D27" s="1202"/>
      <c r="E27" s="1202"/>
      <c r="F27" s="1202"/>
      <c r="G27" s="165"/>
      <c r="H27" s="166"/>
      <c r="I27" s="150">
        <f t="shared" si="0"/>
        <v>0</v>
      </c>
      <c r="K27" s="454"/>
      <c r="L27" s="455"/>
      <c r="M27" s="455"/>
      <c r="N27" s="455">
        <f t="shared" si="1"/>
        <v>0</v>
      </c>
    </row>
    <row r="28" spans="2:14" s="40" customFormat="1" hidden="1" thickBot="1" x14ac:dyDescent="0.3">
      <c r="B28" s="307">
        <v>12</v>
      </c>
      <c r="C28" s="1203"/>
      <c r="D28" s="1204"/>
      <c r="E28" s="1204"/>
      <c r="F28" s="1204"/>
      <c r="G28" s="297"/>
      <c r="H28" s="298"/>
      <c r="I28" s="299">
        <f t="shared" si="0"/>
        <v>0</v>
      </c>
      <c r="K28" s="457"/>
      <c r="L28" s="456"/>
      <c r="M28" s="456"/>
      <c r="N28" s="456">
        <f t="shared" si="1"/>
        <v>0</v>
      </c>
    </row>
    <row r="29" spans="2:14" s="40" customFormat="1" ht="15.75" customHeight="1" thickBot="1" x14ac:dyDescent="0.3">
      <c r="B29" s="126"/>
      <c r="C29" s="1192" t="s">
        <v>324</v>
      </c>
      <c r="D29" s="1193"/>
      <c r="E29" s="1193"/>
      <c r="F29" s="1193"/>
      <c r="G29" s="1193"/>
      <c r="H29" s="1194"/>
      <c r="I29" s="486">
        <f>SUM(I17:I28)</f>
        <v>0</v>
      </c>
      <c r="J29" s="461"/>
      <c r="K29" s="486">
        <f>SUM(K17:K28)</f>
        <v>0</v>
      </c>
      <c r="L29" s="486">
        <f>SUM(L17:L28)</f>
        <v>0</v>
      </c>
      <c r="M29" s="486">
        <f>SUM(M17:M28)</f>
        <v>0</v>
      </c>
      <c r="N29" s="486">
        <f>SUM(N17:N28)</f>
        <v>0</v>
      </c>
    </row>
    <row r="30" spans="2:14" s="40" customFormat="1" ht="5.25" customHeight="1" thickBot="1" x14ac:dyDescent="0.3">
      <c r="B30" s="126"/>
      <c r="C30" s="1208"/>
      <c r="D30" s="1209"/>
      <c r="E30" s="1209"/>
      <c r="F30" s="1209"/>
      <c r="G30" s="308"/>
      <c r="H30" s="309"/>
      <c r="I30" s="310"/>
      <c r="K30" s="458"/>
      <c r="L30" s="459"/>
      <c r="M30" s="459"/>
      <c r="N30" s="460"/>
    </row>
    <row r="31" spans="2:14" s="40" customFormat="1" ht="15.9" customHeight="1" thickBot="1" x14ac:dyDescent="0.3">
      <c r="B31" s="126"/>
      <c r="C31" s="1210" t="s">
        <v>332</v>
      </c>
      <c r="D31" s="1211"/>
      <c r="E31" s="1211"/>
      <c r="F31" s="1211"/>
      <c r="G31" s="502"/>
      <c r="H31" s="503"/>
      <c r="I31" s="504"/>
      <c r="K31" s="464" t="s">
        <v>317</v>
      </c>
      <c r="L31" s="465" t="s">
        <v>318</v>
      </c>
      <c r="M31" s="465" t="s">
        <v>319</v>
      </c>
      <c r="N31" s="466" t="s">
        <v>321</v>
      </c>
    </row>
    <row r="32" spans="2:14" s="55" customFormat="1" ht="15.9" customHeight="1" x14ac:dyDescent="0.3">
      <c r="B32" s="307">
        <v>1</v>
      </c>
      <c r="C32" s="1212" t="s">
        <v>316</v>
      </c>
      <c r="D32" s="1213"/>
      <c r="E32" s="1213"/>
      <c r="F32" s="1214"/>
      <c r="G32" s="505"/>
      <c r="H32" s="506"/>
      <c r="I32" s="507"/>
      <c r="K32" s="508"/>
      <c r="L32" s="509"/>
      <c r="M32" s="509"/>
      <c r="N32" s="509"/>
    </row>
    <row r="33" spans="1:14" s="55" customFormat="1" ht="15.9" customHeight="1" x14ac:dyDescent="0.3">
      <c r="B33" s="307">
        <v>2</v>
      </c>
      <c r="C33" s="1215" t="s">
        <v>322</v>
      </c>
      <c r="D33" s="1216"/>
      <c r="E33" s="1216"/>
      <c r="F33" s="1217"/>
      <c r="G33" s="505"/>
      <c r="H33" s="506"/>
      <c r="I33" s="507">
        <f t="shared" si="0"/>
        <v>0</v>
      </c>
      <c r="K33" s="510"/>
      <c r="L33" s="511"/>
      <c r="M33" s="511"/>
      <c r="N33" s="512">
        <f t="shared" si="1"/>
        <v>0</v>
      </c>
    </row>
    <row r="34" spans="1:14" s="55" customFormat="1" ht="15.9" customHeight="1" x14ac:dyDescent="0.3">
      <c r="B34" s="307">
        <v>3</v>
      </c>
      <c r="C34" s="1215" t="s">
        <v>315</v>
      </c>
      <c r="D34" s="1216"/>
      <c r="E34" s="1216"/>
      <c r="F34" s="1217"/>
      <c r="G34" s="491"/>
      <c r="H34" s="492"/>
      <c r="I34" s="488">
        <f t="shared" si="0"/>
        <v>0</v>
      </c>
      <c r="K34" s="510"/>
      <c r="L34" s="511"/>
      <c r="M34" s="511"/>
      <c r="N34" s="512">
        <f t="shared" si="1"/>
        <v>0</v>
      </c>
    </row>
    <row r="35" spans="1:14" s="55" customFormat="1" ht="15.9" customHeight="1" x14ac:dyDescent="0.3">
      <c r="B35" s="307">
        <v>4</v>
      </c>
      <c r="C35" s="1218" t="s">
        <v>323</v>
      </c>
      <c r="D35" s="1219"/>
      <c r="E35" s="1219"/>
      <c r="F35" s="1220"/>
      <c r="G35" s="491"/>
      <c r="H35" s="492"/>
      <c r="I35" s="488">
        <f t="shared" si="0"/>
        <v>0</v>
      </c>
      <c r="K35" s="510"/>
      <c r="L35" s="511"/>
      <c r="M35" s="511"/>
      <c r="N35" s="512">
        <f t="shared" si="1"/>
        <v>0</v>
      </c>
    </row>
    <row r="36" spans="1:14" s="55" customFormat="1" ht="15.9" customHeight="1" x14ac:dyDescent="0.3">
      <c r="B36" s="307">
        <v>5</v>
      </c>
      <c r="C36" s="1218" t="s">
        <v>202</v>
      </c>
      <c r="D36" s="1219"/>
      <c r="E36" s="1219"/>
      <c r="F36" s="1220"/>
      <c r="G36" s="491"/>
      <c r="H36" s="492"/>
      <c r="I36" s="488">
        <f t="shared" si="0"/>
        <v>0</v>
      </c>
      <c r="K36" s="510"/>
      <c r="L36" s="511"/>
      <c r="M36" s="511"/>
      <c r="N36" s="512">
        <f t="shared" si="1"/>
        <v>0</v>
      </c>
    </row>
    <row r="37" spans="1:14" s="55" customFormat="1" ht="15.9" customHeight="1" thickBot="1" x14ac:dyDescent="0.35">
      <c r="B37" s="307">
        <v>6</v>
      </c>
      <c r="C37" s="1221" t="s">
        <v>203</v>
      </c>
      <c r="D37" s="1222"/>
      <c r="E37" s="1222"/>
      <c r="F37" s="1222"/>
      <c r="G37" s="491"/>
      <c r="H37" s="492"/>
      <c r="I37" s="488">
        <f t="shared" si="0"/>
        <v>0</v>
      </c>
      <c r="K37" s="510"/>
      <c r="L37" s="511"/>
      <c r="M37" s="511"/>
      <c r="N37" s="512">
        <f t="shared" si="1"/>
        <v>0</v>
      </c>
    </row>
    <row r="38" spans="1:14" s="55" customFormat="1" ht="15.9" hidden="1" customHeight="1" thickBot="1" x14ac:dyDescent="0.35">
      <c r="B38" s="307">
        <v>7</v>
      </c>
      <c r="C38" s="1221"/>
      <c r="D38" s="1222"/>
      <c r="E38" s="1222"/>
      <c r="F38" s="1222"/>
      <c r="G38" s="491"/>
      <c r="H38" s="492"/>
      <c r="I38" s="488">
        <f t="shared" si="0"/>
        <v>0</v>
      </c>
      <c r="K38" s="511"/>
      <c r="L38" s="511"/>
      <c r="M38" s="511"/>
      <c r="N38" s="512">
        <f t="shared" si="1"/>
        <v>0</v>
      </c>
    </row>
    <row r="39" spans="1:14" s="55" customFormat="1" ht="15.9" hidden="1" customHeight="1" thickBot="1" x14ac:dyDescent="0.35">
      <c r="B39" s="307">
        <v>8</v>
      </c>
      <c r="C39" s="1223"/>
      <c r="D39" s="1224"/>
      <c r="E39" s="1224"/>
      <c r="F39" s="1225"/>
      <c r="G39" s="470"/>
      <c r="H39" s="471"/>
      <c r="I39" s="469">
        <f t="shared" si="0"/>
        <v>0</v>
      </c>
      <c r="K39" s="482"/>
      <c r="L39" s="480"/>
      <c r="M39" s="480"/>
      <c r="N39" s="481">
        <f t="shared" si="1"/>
        <v>0</v>
      </c>
    </row>
    <row r="40" spans="1:14" s="55" customFormat="1" ht="15.9" hidden="1" customHeight="1" thickBot="1" x14ac:dyDescent="0.35">
      <c r="B40" s="307">
        <v>9</v>
      </c>
      <c r="C40" s="1223"/>
      <c r="D40" s="1224"/>
      <c r="E40" s="1224"/>
      <c r="F40" s="1225"/>
      <c r="G40" s="470"/>
      <c r="H40" s="471"/>
      <c r="I40" s="469">
        <f t="shared" si="0"/>
        <v>0</v>
      </c>
      <c r="K40" s="482"/>
      <c r="L40" s="480"/>
      <c r="M40" s="480"/>
      <c r="N40" s="481">
        <f t="shared" si="1"/>
        <v>0</v>
      </c>
    </row>
    <row r="41" spans="1:14" s="40" customFormat="1" hidden="1" thickBot="1" x14ac:dyDescent="0.3">
      <c r="B41" s="307">
        <v>10</v>
      </c>
      <c r="C41" s="1205"/>
      <c r="D41" s="1206"/>
      <c r="E41" s="1206"/>
      <c r="F41" s="1207"/>
      <c r="G41" s="165"/>
      <c r="H41" s="166"/>
      <c r="I41" s="150">
        <f t="shared" si="0"/>
        <v>0</v>
      </c>
      <c r="K41" s="474"/>
      <c r="L41" s="473"/>
      <c r="M41" s="473"/>
      <c r="N41" s="455">
        <f t="shared" si="1"/>
        <v>0</v>
      </c>
    </row>
    <row r="42" spans="1:14" s="40" customFormat="1" hidden="1" thickBot="1" x14ac:dyDescent="0.3">
      <c r="B42" s="307">
        <v>11</v>
      </c>
      <c r="C42" s="1228"/>
      <c r="D42" s="1229"/>
      <c r="E42" s="1229"/>
      <c r="F42" s="1230"/>
      <c r="G42" s="297"/>
      <c r="H42" s="298"/>
      <c r="I42" s="299">
        <f t="shared" si="0"/>
        <v>0</v>
      </c>
      <c r="K42" s="474"/>
      <c r="L42" s="473"/>
      <c r="M42" s="473"/>
      <c r="N42" s="455">
        <f t="shared" si="1"/>
        <v>0</v>
      </c>
    </row>
    <row r="43" spans="1:14" s="40" customFormat="1" ht="15.75" customHeight="1" thickBot="1" x14ac:dyDescent="0.3">
      <c r="B43" s="126"/>
      <c r="C43" s="1192" t="s">
        <v>325</v>
      </c>
      <c r="D43" s="1193"/>
      <c r="E43" s="1193"/>
      <c r="F43" s="1193"/>
      <c r="G43" s="1193"/>
      <c r="H43" s="1194"/>
      <c r="I43" s="486">
        <f>SUM(I32:I42)</f>
        <v>0</v>
      </c>
      <c r="J43" s="461"/>
      <c r="K43" s="486">
        <f>SUM(K32:K42)</f>
        <v>0</v>
      </c>
      <c r="L43" s="486">
        <f>SUM(L32:L42)</f>
        <v>0</v>
      </c>
      <c r="M43" s="486">
        <f>SUM(M32:M42)</f>
        <v>0</v>
      </c>
      <c r="N43" s="486">
        <f>SUM(N32:N42)</f>
        <v>0</v>
      </c>
    </row>
    <row r="44" spans="1:14" s="42" customFormat="1" ht="10.8" thickBot="1" x14ac:dyDescent="0.25">
      <c r="B44" s="1231"/>
      <c r="C44" s="1231"/>
      <c r="D44" s="1231"/>
      <c r="E44" s="1231"/>
      <c r="F44" s="1231"/>
      <c r="G44" s="139"/>
      <c r="H44" s="140"/>
      <c r="I44" s="140"/>
      <c r="K44" s="449"/>
    </row>
    <row r="45" spans="1:14" ht="19.350000000000001" customHeight="1" thickBot="1" x14ac:dyDescent="0.3">
      <c r="A45" s="138"/>
      <c r="B45" s="124" t="s">
        <v>74</v>
      </c>
      <c r="C45" s="124"/>
      <c r="D45" s="124"/>
      <c r="E45" s="1232" t="s">
        <v>231</v>
      </c>
      <c r="F45" s="1232"/>
      <c r="G45" s="1232"/>
      <c r="H45" s="1232"/>
      <c r="I45" s="129">
        <f>I29+I43</f>
        <v>0</v>
      </c>
      <c r="J45" s="193"/>
      <c r="K45" s="448"/>
      <c r="N45" s="487">
        <f>N29+N43</f>
        <v>0</v>
      </c>
    </row>
    <row r="46" spans="1:14" s="144" customFormat="1" ht="15" customHeight="1" x14ac:dyDescent="0.15">
      <c r="B46" s="148"/>
      <c r="C46" s="148"/>
      <c r="D46" s="148"/>
      <c r="E46" s="148"/>
      <c r="F46" s="148"/>
      <c r="G46" s="148"/>
      <c r="H46" s="163" t="s">
        <v>120</v>
      </c>
      <c r="I46" s="164">
        <f>I50-reqpmc</f>
        <v>0</v>
      </c>
      <c r="K46" s="453" t="s">
        <v>320</v>
      </c>
    </row>
    <row r="47" spans="1:14" s="144" customFormat="1" ht="9" customHeight="1" x14ac:dyDescent="0.15">
      <c r="B47" s="148"/>
      <c r="C47" s="148"/>
      <c r="D47" s="148"/>
      <c r="E47" s="148"/>
      <c r="F47" s="148"/>
      <c r="G47" s="148"/>
      <c r="H47" s="163"/>
      <c r="I47" s="164"/>
      <c r="K47" s="451"/>
    </row>
    <row r="48" spans="1:14" s="143" customFormat="1" ht="26.25" customHeight="1" x14ac:dyDescent="0.3">
      <c r="A48" s="141"/>
      <c r="B48" s="1175" t="s">
        <v>97</v>
      </c>
      <c r="C48" s="1175"/>
      <c r="D48" s="1175"/>
      <c r="E48" s="1175"/>
      <c r="F48" s="1175"/>
      <c r="G48" s="1175"/>
      <c r="H48" s="1175"/>
      <c r="I48" s="1175"/>
      <c r="J48" s="142"/>
      <c r="K48" s="452"/>
    </row>
    <row r="49" spans="1:11" s="40" customFormat="1" ht="27.6" customHeight="1" thickBot="1" x14ac:dyDescent="0.3">
      <c r="B49" s="1233" t="s">
        <v>229</v>
      </c>
      <c r="C49" s="1233"/>
      <c r="D49" s="1233"/>
      <c r="E49" s="1233"/>
      <c r="F49" s="1233"/>
      <c r="G49" s="1233"/>
      <c r="H49" s="1233"/>
      <c r="I49" s="1233"/>
      <c r="K49" s="450"/>
    </row>
    <row r="50" spans="1:11" ht="14.4" thickBot="1" x14ac:dyDescent="0.3">
      <c r="F50" s="1234" t="s">
        <v>232</v>
      </c>
      <c r="G50" s="1235"/>
      <c r="H50" s="1235"/>
      <c r="I50" s="167">
        <f>avpmc</f>
        <v>0</v>
      </c>
    </row>
    <row r="51" spans="1:11" hidden="1" x14ac:dyDescent="0.25">
      <c r="F51" s="285"/>
      <c r="G51" s="285"/>
      <c r="H51" s="285"/>
      <c r="I51" s="286"/>
    </row>
    <row r="52" spans="1:11" ht="14.4" thickBot="1" x14ac:dyDescent="0.3"/>
    <row r="53" spans="1:11" ht="14.25" customHeight="1" x14ac:dyDescent="0.25">
      <c r="A53" s="323"/>
      <c r="B53" s="1236" t="s">
        <v>208</v>
      </c>
      <c r="C53" s="1236"/>
      <c r="D53" s="1236"/>
      <c r="E53" s="1236"/>
      <c r="F53" s="1236"/>
      <c r="G53" s="1236"/>
      <c r="H53" s="1236"/>
      <c r="I53" s="1237"/>
    </row>
    <row r="54" spans="1:11" ht="41.25" customHeight="1" x14ac:dyDescent="0.25">
      <c r="A54" s="300"/>
      <c r="B54" s="1238" t="s">
        <v>226</v>
      </c>
      <c r="C54" s="1238"/>
      <c r="D54" s="1238"/>
      <c r="E54" s="1238"/>
      <c r="F54" s="1238"/>
      <c r="G54" s="1238"/>
      <c r="H54" s="1238"/>
      <c r="I54" s="1239"/>
    </row>
    <row r="55" spans="1:11" ht="3" customHeight="1" x14ac:dyDescent="0.25">
      <c r="A55" s="300"/>
      <c r="B55" s="61"/>
      <c r="C55" s="61"/>
      <c r="D55" s="61"/>
      <c r="E55" s="61"/>
      <c r="F55" s="61"/>
      <c r="G55" s="61"/>
      <c r="H55" s="61"/>
      <c r="I55" s="301"/>
    </row>
    <row r="56" spans="1:11" ht="27" customHeight="1" x14ac:dyDescent="0.25">
      <c r="A56" s="300"/>
      <c r="B56" s="1240" t="s">
        <v>209</v>
      </c>
      <c r="C56" s="1240"/>
      <c r="D56" s="1240"/>
      <c r="E56" s="1240"/>
      <c r="F56" s="1240"/>
      <c r="G56" s="1240"/>
      <c r="H56" s="1240"/>
      <c r="I56" s="1241"/>
    </row>
    <row r="57" spans="1:11" x14ac:dyDescent="0.25">
      <c r="A57" s="300"/>
      <c r="C57" s="1242" t="s">
        <v>227</v>
      </c>
      <c r="D57" s="1242"/>
      <c r="E57" s="1242"/>
      <c r="F57" s="1242"/>
      <c r="G57" s="1242"/>
      <c r="H57" s="1242"/>
      <c r="I57" s="1243"/>
    </row>
    <row r="58" spans="1:11" x14ac:dyDescent="0.25">
      <c r="A58" s="300"/>
      <c r="C58" s="306"/>
      <c r="D58" s="1226" t="s">
        <v>228</v>
      </c>
      <c r="E58" s="1226"/>
      <c r="F58" s="1226"/>
      <c r="G58" s="1226"/>
      <c r="H58" s="1226"/>
      <c r="I58" s="1227"/>
    </row>
    <row r="59" spans="1:11" x14ac:dyDescent="0.25">
      <c r="A59" s="300"/>
      <c r="C59" s="61" t="s">
        <v>210</v>
      </c>
      <c r="D59" s="61"/>
      <c r="E59" s="61"/>
      <c r="F59" s="61"/>
      <c r="G59" s="61"/>
      <c r="H59" s="61"/>
      <c r="I59" s="301"/>
    </row>
    <row r="60" spans="1:11" x14ac:dyDescent="0.25">
      <c r="A60" s="300"/>
      <c r="C60" s="61" t="s">
        <v>211</v>
      </c>
      <c r="D60" s="61"/>
      <c r="E60" s="61"/>
      <c r="F60" s="61"/>
      <c r="G60" s="61"/>
      <c r="H60" s="61"/>
      <c r="I60" s="301"/>
    </row>
    <row r="61" spans="1:11" x14ac:dyDescent="0.25">
      <c r="A61" s="300"/>
      <c r="C61" s="61" t="s">
        <v>212</v>
      </c>
      <c r="D61" s="61"/>
      <c r="E61" s="61"/>
      <c r="F61" s="61"/>
      <c r="G61" s="61"/>
      <c r="H61" s="61"/>
      <c r="I61" s="301"/>
    </row>
    <row r="62" spans="1:11" x14ac:dyDescent="0.25">
      <c r="A62" s="300"/>
      <c r="C62" s="61" t="s">
        <v>213</v>
      </c>
      <c r="D62" s="61"/>
      <c r="E62" s="61"/>
      <c r="F62" s="61"/>
      <c r="G62" s="61"/>
      <c r="H62" s="61"/>
      <c r="I62" s="301"/>
    </row>
    <row r="63" spans="1:11" x14ac:dyDescent="0.25">
      <c r="A63" s="300"/>
      <c r="C63" s="61" t="s">
        <v>214</v>
      </c>
      <c r="D63" s="61"/>
      <c r="E63" s="61"/>
      <c r="F63" s="61"/>
      <c r="G63" s="61"/>
      <c r="H63" s="61"/>
      <c r="I63" s="301"/>
    </row>
    <row r="64" spans="1:11" x14ac:dyDescent="0.25">
      <c r="A64" s="300"/>
      <c r="C64" s="61" t="s">
        <v>215</v>
      </c>
      <c r="D64" s="61"/>
      <c r="E64" s="61"/>
      <c r="F64" s="61"/>
      <c r="G64" s="61"/>
      <c r="H64" s="61"/>
      <c r="I64" s="301"/>
    </row>
    <row r="65" spans="1:9" x14ac:dyDescent="0.25">
      <c r="A65" s="300"/>
      <c r="C65" s="61" t="s">
        <v>216</v>
      </c>
      <c r="D65" s="61"/>
      <c r="E65" s="61"/>
      <c r="F65" s="61"/>
      <c r="G65" s="61"/>
      <c r="H65" s="61"/>
      <c r="I65" s="301"/>
    </row>
    <row r="66" spans="1:9" x14ac:dyDescent="0.25">
      <c r="A66" s="300"/>
      <c r="C66" s="61" t="s">
        <v>217</v>
      </c>
      <c r="D66" s="61"/>
      <c r="E66" s="61"/>
      <c r="F66" s="61"/>
      <c r="G66" s="61"/>
      <c r="H66" s="61"/>
      <c r="I66" s="301"/>
    </row>
    <row r="67" spans="1:9" ht="14.4" thickBot="1" x14ac:dyDescent="0.3">
      <c r="A67" s="302"/>
      <c r="B67" s="303"/>
      <c r="C67" s="304" t="s">
        <v>218</v>
      </c>
      <c r="D67" s="304"/>
      <c r="E67" s="304"/>
      <c r="F67" s="304"/>
      <c r="G67" s="304"/>
      <c r="H67" s="304"/>
      <c r="I67" s="305"/>
    </row>
  </sheetData>
  <sheetProtection algorithmName="SHA-512" hashValue="dG+mOR3f5edUZRbo7JATDQFPENnld4SWcW72AAWf5JSO4v+swDSx9zpXHTYuERkjsT53S5NCcKaCZbB07JLdkw==" saltValue="8rb8/g6K6zFlWRSUGb8miA==" spinCount="100000" sheet="1" formatCells="0" formatColumns="0" formatRows="0"/>
  <mergeCells count="54">
    <mergeCell ref="D58:I58"/>
    <mergeCell ref="C42:F42"/>
    <mergeCell ref="C43:H43"/>
    <mergeCell ref="B44:F44"/>
    <mergeCell ref="E45:H45"/>
    <mergeCell ref="B48:I48"/>
    <mergeCell ref="B49:I49"/>
    <mergeCell ref="F50:H50"/>
    <mergeCell ref="B53:I53"/>
    <mergeCell ref="B54:I54"/>
    <mergeCell ref="B56:I56"/>
    <mergeCell ref="C57:I57"/>
    <mergeCell ref="C41:F41"/>
    <mergeCell ref="C30:F30"/>
    <mergeCell ref="C31:F31"/>
    <mergeCell ref="C32:F32"/>
    <mergeCell ref="C33:F33"/>
    <mergeCell ref="C34:F34"/>
    <mergeCell ref="C35:F35"/>
    <mergeCell ref="C36:F36"/>
    <mergeCell ref="C37:F37"/>
    <mergeCell ref="C38:F38"/>
    <mergeCell ref="C39:F39"/>
    <mergeCell ref="C40:F40"/>
    <mergeCell ref="C29:H29"/>
    <mergeCell ref="C18:F18"/>
    <mergeCell ref="C19:F19"/>
    <mergeCell ref="C20:F20"/>
    <mergeCell ref="C21:F21"/>
    <mergeCell ref="C22:F22"/>
    <mergeCell ref="C23:F23"/>
    <mergeCell ref="C24:F24"/>
    <mergeCell ref="C25:F25"/>
    <mergeCell ref="C26:F26"/>
    <mergeCell ref="C27:F27"/>
    <mergeCell ref="C28:F28"/>
    <mergeCell ref="C17:F17"/>
    <mergeCell ref="B6:H6"/>
    <mergeCell ref="B7:H7"/>
    <mergeCell ref="B8:H8"/>
    <mergeCell ref="B9:H9"/>
    <mergeCell ref="B10:I10"/>
    <mergeCell ref="D11:I11"/>
    <mergeCell ref="C12:I12"/>
    <mergeCell ref="D13:I13"/>
    <mergeCell ref="C14:I14"/>
    <mergeCell ref="C15:F15"/>
    <mergeCell ref="C16:I16"/>
    <mergeCell ref="B5:H5"/>
    <mergeCell ref="H1:I1"/>
    <mergeCell ref="C2:F2"/>
    <mergeCell ref="B3:D3"/>
    <mergeCell ref="E3:I3"/>
    <mergeCell ref="B4:I4"/>
  </mergeCells>
  <pageMargins left="0.45" right="0.45" top="0.75" bottom="0.75" header="0.3" footer="0.3"/>
  <pageSetup orientation="portrait" horizontalDpi="1200" verticalDpi="1200" r:id="rId1"/>
  <headerFooter>
    <oddFooter>&amp;L&amp;"Arial,Italic"&amp;10Reviewed and approved by PM _______&amp;R&amp;"Arial,Italic"&amp;10&amp;D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23A9E-C19D-455D-951B-B9508BB32295}">
  <sheetPr>
    <tabColor theme="2" tint="-0.249977111117893"/>
    <pageSetUpPr fitToPage="1"/>
  </sheetPr>
  <dimension ref="A1:N67"/>
  <sheetViews>
    <sheetView zoomScaleNormal="100" workbookViewId="0">
      <selection activeCell="A39" sqref="A39:XFD54"/>
    </sheetView>
  </sheetViews>
  <sheetFormatPr defaultColWidth="8.5546875" defaultRowHeight="13.8" x14ac:dyDescent="0.25"/>
  <cols>
    <col min="1" max="1" width="1.44140625" style="1" customWidth="1"/>
    <col min="2" max="2" width="2.5546875" style="1" customWidth="1"/>
    <col min="3" max="3" width="5.5546875" style="1" customWidth="1"/>
    <col min="4" max="4" width="10.44140625" style="1" customWidth="1"/>
    <col min="5" max="5" width="17.44140625" style="1" customWidth="1"/>
    <col min="6" max="6" width="21.44140625" style="1" customWidth="1"/>
    <col min="7" max="7" width="4.5546875" style="1" customWidth="1"/>
    <col min="8" max="8" width="14.5546875" style="1" customWidth="1"/>
    <col min="9" max="9" width="16.88671875" style="1" customWidth="1"/>
    <col min="10" max="10" width="5.44140625" style="1" customWidth="1"/>
    <col min="11" max="11" width="16.88671875" style="446" customWidth="1"/>
    <col min="12" max="14" width="16.88671875" style="1" customWidth="1"/>
    <col min="15" max="16384" width="8.5546875" style="1"/>
  </cols>
  <sheetData>
    <row r="1" spans="1:14" ht="15" customHeight="1" x14ac:dyDescent="0.25">
      <c r="A1" s="138"/>
      <c r="H1" s="1174" t="str">
        <f>Budget!E5</f>
        <v>ID# ____-___-R (___)</v>
      </c>
      <c r="I1" s="1174"/>
      <c r="J1" s="132"/>
    </row>
    <row r="2" spans="1:14" ht="14.85" customHeight="1" x14ac:dyDescent="0.25">
      <c r="A2" s="138"/>
      <c r="B2" s="124" t="s">
        <v>96</v>
      </c>
      <c r="C2" s="1175" t="s">
        <v>92</v>
      </c>
      <c r="D2" s="1175"/>
      <c r="E2" s="1175"/>
      <c r="F2" s="1175"/>
      <c r="G2" s="112"/>
      <c r="H2" s="112"/>
      <c r="I2" s="117"/>
      <c r="J2" s="132"/>
    </row>
    <row r="3" spans="1:14" s="144" customFormat="1" ht="6.6" x14ac:dyDescent="0.15">
      <c r="B3" s="1176"/>
      <c r="C3" s="1176"/>
      <c r="D3" s="1176"/>
      <c r="E3" s="1177"/>
      <c r="F3" s="1177"/>
      <c r="G3" s="1177"/>
      <c r="H3" s="1177"/>
      <c r="I3" s="1177"/>
      <c r="K3" s="447"/>
    </row>
    <row r="4" spans="1:14" ht="39" customHeight="1" x14ac:dyDescent="0.25">
      <c r="A4" s="138"/>
      <c r="B4" s="1178" t="s">
        <v>230</v>
      </c>
      <c r="C4" s="1178"/>
      <c r="D4" s="1178"/>
      <c r="E4" s="1178"/>
      <c r="F4" s="1178"/>
      <c r="G4" s="1178"/>
      <c r="H4" s="1178"/>
      <c r="I4" s="1178"/>
      <c r="J4" s="132"/>
    </row>
    <row r="5" spans="1:14" s="144" customFormat="1" ht="7.35" customHeight="1" x14ac:dyDescent="0.15">
      <c r="B5" s="1173"/>
      <c r="C5" s="1173"/>
      <c r="D5" s="1173"/>
      <c r="E5" s="1173"/>
      <c r="F5" s="1173"/>
      <c r="G5" s="1173"/>
      <c r="H5" s="1173"/>
      <c r="I5" s="145"/>
      <c r="K5" s="447"/>
    </row>
    <row r="6" spans="1:14" ht="18.600000000000001" customHeight="1" thickBot="1" x14ac:dyDescent="0.3">
      <c r="A6" s="138"/>
      <c r="B6" s="1181" t="s">
        <v>87</v>
      </c>
      <c r="C6" s="1181"/>
      <c r="D6" s="1181"/>
      <c r="E6" s="1181"/>
      <c r="F6" s="1181"/>
      <c r="G6" s="1181"/>
      <c r="H6" s="1181"/>
      <c r="I6" s="128">
        <f>Budget!E471</f>
        <v>0</v>
      </c>
      <c r="J6" s="132"/>
    </row>
    <row r="7" spans="1:14" s="144" customFormat="1" ht="8.85" customHeight="1" x14ac:dyDescent="0.15">
      <c r="B7" s="1173"/>
      <c r="C7" s="1173"/>
      <c r="D7" s="1173"/>
      <c r="E7" s="1173"/>
      <c r="F7" s="1173"/>
      <c r="G7" s="1173"/>
      <c r="H7" s="1173"/>
      <c r="I7" s="146">
        <v>0.05</v>
      </c>
      <c r="K7" s="447"/>
    </row>
    <row r="8" spans="1:14" ht="21" customHeight="1" thickBot="1" x14ac:dyDescent="0.3">
      <c r="A8" s="138"/>
      <c r="B8" s="1181" t="s">
        <v>224</v>
      </c>
      <c r="C8" s="1181"/>
      <c r="D8" s="1181"/>
      <c r="E8" s="1181"/>
      <c r="F8" s="1181"/>
      <c r="G8" s="1181"/>
      <c r="H8" s="1181"/>
      <c r="I8" s="128">
        <f>I6*I7+J8</f>
        <v>0</v>
      </c>
      <c r="J8" s="192"/>
      <c r="K8" s="483" t="s">
        <v>144</v>
      </c>
    </row>
    <row r="9" spans="1:14" ht="12" customHeight="1" x14ac:dyDescent="0.25">
      <c r="A9" s="138"/>
      <c r="B9" s="1182" t="s">
        <v>70</v>
      </c>
      <c r="C9" s="1182"/>
      <c r="D9" s="1182"/>
      <c r="E9" s="1182"/>
      <c r="F9" s="1182"/>
      <c r="G9" s="1182"/>
      <c r="H9" s="1182"/>
      <c r="I9" s="111"/>
      <c r="J9" s="132"/>
    </row>
    <row r="10" spans="1:14" s="144" customFormat="1" ht="7.2" thickBot="1" x14ac:dyDescent="0.2">
      <c r="B10" s="1183"/>
      <c r="C10" s="1183"/>
      <c r="D10" s="1183"/>
      <c r="E10" s="1183"/>
      <c r="F10" s="1183"/>
      <c r="G10" s="1183"/>
      <c r="H10" s="1183"/>
      <c r="I10" s="1183"/>
      <c r="K10" s="447"/>
    </row>
    <row r="11" spans="1:14" ht="21.6" customHeight="1" thickBot="1" x14ac:dyDescent="0.3">
      <c r="A11" s="138"/>
      <c r="B11" s="127"/>
      <c r="C11" s="113" t="s">
        <v>61</v>
      </c>
      <c r="D11" s="1184" t="s">
        <v>86</v>
      </c>
      <c r="E11" s="1184"/>
      <c r="F11" s="1184"/>
      <c r="G11" s="1184"/>
      <c r="H11" s="1184"/>
      <c r="I11" s="1184"/>
      <c r="J11" s="132"/>
    </row>
    <row r="12" spans="1:14" s="42" customFormat="1" ht="7.5" customHeight="1" thickBot="1" x14ac:dyDescent="0.25">
      <c r="A12" s="138"/>
      <c r="B12" s="137"/>
      <c r="C12" s="1185"/>
      <c r="D12" s="1185"/>
      <c r="E12" s="1185"/>
      <c r="F12" s="1185"/>
      <c r="G12" s="1185"/>
      <c r="H12" s="1185"/>
      <c r="I12" s="1185"/>
      <c r="K12" s="449"/>
    </row>
    <row r="13" spans="1:14" ht="22.35" customHeight="1" thickBot="1" x14ac:dyDescent="0.3">
      <c r="A13" s="138"/>
      <c r="B13" s="127"/>
      <c r="C13" s="113" t="s">
        <v>62</v>
      </c>
      <c r="D13" s="1186" t="s">
        <v>85</v>
      </c>
      <c r="E13" s="1186"/>
      <c r="F13" s="1186"/>
      <c r="G13" s="1186"/>
      <c r="H13" s="1186"/>
      <c r="I13" s="1186"/>
      <c r="J13" s="132"/>
    </row>
    <row r="14" spans="1:14" s="144" customFormat="1" ht="6.6" x14ac:dyDescent="0.15">
      <c r="B14" s="147"/>
      <c r="C14" s="1187"/>
      <c r="D14" s="1187"/>
      <c r="E14" s="1187"/>
      <c r="F14" s="1187"/>
      <c r="G14" s="1187"/>
      <c r="H14" s="1187"/>
      <c r="I14" s="1187"/>
      <c r="K14" s="447"/>
    </row>
    <row r="15" spans="1:14" ht="14.4" thickBot="1" x14ac:dyDescent="0.3">
      <c r="A15" s="138"/>
      <c r="B15" s="130"/>
      <c r="C15" s="1188" t="s">
        <v>225</v>
      </c>
      <c r="D15" s="1188"/>
      <c r="E15" s="1188"/>
      <c r="F15" s="1188"/>
      <c r="G15" s="125" t="s">
        <v>71</v>
      </c>
      <c r="H15" s="125" t="s">
        <v>56</v>
      </c>
      <c r="I15" s="125" t="s">
        <v>2</v>
      </c>
      <c r="J15" s="132"/>
    </row>
    <row r="16" spans="1:14" s="40" customFormat="1" ht="15.9" customHeight="1" thickBot="1" x14ac:dyDescent="0.3">
      <c r="B16" s="126"/>
      <c r="C16" s="1189" t="s">
        <v>243</v>
      </c>
      <c r="D16" s="1190"/>
      <c r="E16" s="1190"/>
      <c r="F16" s="1190"/>
      <c r="G16" s="1190"/>
      <c r="H16" s="1190"/>
      <c r="I16" s="1191"/>
      <c r="K16" s="462" t="s">
        <v>317</v>
      </c>
      <c r="L16" s="463" t="s">
        <v>318</v>
      </c>
      <c r="M16" s="463" t="s">
        <v>319</v>
      </c>
      <c r="N16" s="463" t="s">
        <v>321</v>
      </c>
    </row>
    <row r="17" spans="2:14" s="40" customFormat="1" ht="15.9" customHeight="1" x14ac:dyDescent="0.25">
      <c r="B17" s="307">
        <v>1</v>
      </c>
      <c r="C17" s="1244" t="s">
        <v>326</v>
      </c>
      <c r="D17" s="1245"/>
      <c r="E17" s="1245"/>
      <c r="F17" s="1245"/>
      <c r="G17" s="467"/>
      <c r="H17" s="468"/>
      <c r="I17" s="469"/>
      <c r="K17" s="454"/>
      <c r="L17" s="455"/>
      <c r="M17" s="455"/>
      <c r="N17" s="455"/>
    </row>
    <row r="18" spans="2:14" s="40" customFormat="1" ht="15.9" customHeight="1" x14ac:dyDescent="0.25">
      <c r="B18" s="307">
        <v>2</v>
      </c>
      <c r="C18" s="1246" t="s">
        <v>327</v>
      </c>
      <c r="D18" s="1247"/>
      <c r="E18" s="1247"/>
      <c r="F18" s="1247"/>
      <c r="G18" s="491"/>
      <c r="H18" s="491"/>
      <c r="I18" s="488">
        <f t="shared" ref="I18:I42" si="0">G18*H18</f>
        <v>0</v>
      </c>
      <c r="K18" s="489"/>
      <c r="L18" s="489"/>
      <c r="M18" s="489"/>
      <c r="N18" s="490">
        <f t="shared" ref="N18:N42" si="1">K18+L18+M18</f>
        <v>0</v>
      </c>
    </row>
    <row r="19" spans="2:14" s="40" customFormat="1" ht="15.9" customHeight="1" x14ac:dyDescent="0.25">
      <c r="B19" s="307">
        <v>3</v>
      </c>
      <c r="C19" s="1246" t="s">
        <v>328</v>
      </c>
      <c r="D19" s="1247"/>
      <c r="E19" s="1247"/>
      <c r="F19" s="1247"/>
      <c r="G19" s="491"/>
      <c r="H19" s="491"/>
      <c r="I19" s="488">
        <f t="shared" si="0"/>
        <v>0</v>
      </c>
      <c r="K19" s="489"/>
      <c r="L19" s="489"/>
      <c r="M19" s="489"/>
      <c r="N19" s="490">
        <f t="shared" si="1"/>
        <v>0</v>
      </c>
    </row>
    <row r="20" spans="2:14" s="40" customFormat="1" ht="15.9" customHeight="1" x14ac:dyDescent="0.25">
      <c r="B20" s="307">
        <v>4</v>
      </c>
      <c r="C20" s="1221" t="s">
        <v>329</v>
      </c>
      <c r="D20" s="1222"/>
      <c r="E20" s="1222"/>
      <c r="F20" s="1222"/>
      <c r="G20" s="491"/>
      <c r="H20" s="491"/>
      <c r="I20" s="488">
        <f t="shared" si="0"/>
        <v>0</v>
      </c>
      <c r="K20" s="489"/>
      <c r="L20" s="489"/>
      <c r="M20" s="489"/>
      <c r="N20" s="490">
        <f t="shared" si="1"/>
        <v>0</v>
      </c>
    </row>
    <row r="21" spans="2:14" s="40" customFormat="1" ht="15.9" customHeight="1" x14ac:dyDescent="0.25">
      <c r="B21" s="307">
        <v>5</v>
      </c>
      <c r="C21" s="1221" t="s">
        <v>330</v>
      </c>
      <c r="D21" s="1222"/>
      <c r="E21" s="1222"/>
      <c r="F21" s="1222"/>
      <c r="G21" s="491"/>
      <c r="H21" s="491"/>
      <c r="I21" s="488">
        <f t="shared" si="0"/>
        <v>0</v>
      </c>
      <c r="K21" s="489"/>
      <c r="L21" s="489"/>
      <c r="M21" s="489"/>
      <c r="N21" s="490">
        <f t="shared" si="1"/>
        <v>0</v>
      </c>
    </row>
    <row r="22" spans="2:14" s="40" customFormat="1" ht="15.9" customHeight="1" thickBot="1" x14ac:dyDescent="0.3">
      <c r="B22" s="307">
        <v>6</v>
      </c>
      <c r="C22" s="1221" t="s">
        <v>331</v>
      </c>
      <c r="D22" s="1222"/>
      <c r="E22" s="1222"/>
      <c r="F22" s="1222"/>
      <c r="G22" s="491"/>
      <c r="H22" s="491"/>
      <c r="I22" s="488">
        <f t="shared" si="0"/>
        <v>0</v>
      </c>
      <c r="K22" s="489"/>
      <c r="L22" s="489"/>
      <c r="M22" s="489"/>
      <c r="N22" s="490">
        <f t="shared" si="1"/>
        <v>0</v>
      </c>
    </row>
    <row r="23" spans="2:14" s="40" customFormat="1" ht="15.9" hidden="1" customHeight="1" thickBot="1" x14ac:dyDescent="0.3">
      <c r="B23" s="307">
        <v>7</v>
      </c>
      <c r="C23" s="1199"/>
      <c r="D23" s="1200"/>
      <c r="E23" s="1200"/>
      <c r="F23" s="1200"/>
      <c r="G23" s="491"/>
      <c r="H23" s="492"/>
      <c r="I23" s="488">
        <f t="shared" si="0"/>
        <v>0</v>
      </c>
      <c r="K23" s="489"/>
      <c r="L23" s="489"/>
      <c r="M23" s="489"/>
      <c r="N23" s="490">
        <f t="shared" si="1"/>
        <v>0</v>
      </c>
    </row>
    <row r="24" spans="2:14" s="40" customFormat="1" ht="18" hidden="1" customHeight="1" thickBot="1" x14ac:dyDescent="0.3">
      <c r="B24" s="307">
        <v>8</v>
      </c>
      <c r="C24" s="1199"/>
      <c r="D24" s="1200"/>
      <c r="E24" s="1200"/>
      <c r="F24" s="1200"/>
      <c r="G24" s="470"/>
      <c r="H24" s="471"/>
      <c r="I24" s="469">
        <f t="shared" si="0"/>
        <v>0</v>
      </c>
      <c r="K24" s="472"/>
      <c r="L24" s="473"/>
      <c r="M24" s="473"/>
      <c r="N24" s="455">
        <f t="shared" si="1"/>
        <v>0</v>
      </c>
    </row>
    <row r="25" spans="2:14" s="40" customFormat="1" ht="18" hidden="1" customHeight="1" thickBot="1" x14ac:dyDescent="0.3">
      <c r="B25" s="307">
        <v>9</v>
      </c>
      <c r="C25" s="1199"/>
      <c r="D25" s="1200"/>
      <c r="E25" s="1200"/>
      <c r="F25" s="1200"/>
      <c r="G25" s="470"/>
      <c r="H25" s="471"/>
      <c r="I25" s="469">
        <f t="shared" si="0"/>
        <v>0</v>
      </c>
      <c r="K25" s="472"/>
      <c r="L25" s="473"/>
      <c r="M25" s="473"/>
      <c r="N25" s="455">
        <f t="shared" si="1"/>
        <v>0</v>
      </c>
    </row>
    <row r="26" spans="2:14" s="40" customFormat="1" hidden="1" thickBot="1" x14ac:dyDescent="0.3">
      <c r="B26" s="307">
        <v>10</v>
      </c>
      <c r="C26" s="1201"/>
      <c r="D26" s="1202"/>
      <c r="E26" s="1202"/>
      <c r="F26" s="1202"/>
      <c r="G26" s="165"/>
      <c r="H26" s="166"/>
      <c r="I26" s="150">
        <f t="shared" si="0"/>
        <v>0</v>
      </c>
      <c r="K26" s="454"/>
      <c r="L26" s="455"/>
      <c r="M26" s="455"/>
      <c r="N26" s="455">
        <f t="shared" si="1"/>
        <v>0</v>
      </c>
    </row>
    <row r="27" spans="2:14" s="40" customFormat="1" hidden="1" thickBot="1" x14ac:dyDescent="0.3">
      <c r="B27" s="307">
        <v>11</v>
      </c>
      <c r="C27" s="1201"/>
      <c r="D27" s="1202"/>
      <c r="E27" s="1202"/>
      <c r="F27" s="1202"/>
      <c r="G27" s="165"/>
      <c r="H27" s="166"/>
      <c r="I27" s="150">
        <f t="shared" si="0"/>
        <v>0</v>
      </c>
      <c r="K27" s="454"/>
      <c r="L27" s="455"/>
      <c r="M27" s="455"/>
      <c r="N27" s="455">
        <f t="shared" si="1"/>
        <v>0</v>
      </c>
    </row>
    <row r="28" spans="2:14" s="40" customFormat="1" hidden="1" thickBot="1" x14ac:dyDescent="0.3">
      <c r="B28" s="307">
        <v>12</v>
      </c>
      <c r="C28" s="1203"/>
      <c r="D28" s="1204"/>
      <c r="E28" s="1204"/>
      <c r="F28" s="1204"/>
      <c r="G28" s="297"/>
      <c r="H28" s="298"/>
      <c r="I28" s="299">
        <f t="shared" si="0"/>
        <v>0</v>
      </c>
      <c r="K28" s="457"/>
      <c r="L28" s="456"/>
      <c r="M28" s="456"/>
      <c r="N28" s="456">
        <f t="shared" si="1"/>
        <v>0</v>
      </c>
    </row>
    <row r="29" spans="2:14" s="40" customFormat="1" ht="15.75" customHeight="1" thickBot="1" x14ac:dyDescent="0.3">
      <c r="B29" s="126"/>
      <c r="C29" s="1192" t="s">
        <v>324</v>
      </c>
      <c r="D29" s="1193"/>
      <c r="E29" s="1193"/>
      <c r="F29" s="1193"/>
      <c r="G29" s="1193"/>
      <c r="H29" s="1194"/>
      <c r="I29" s="486">
        <f>SUM(I17:I28)</f>
        <v>0</v>
      </c>
      <c r="J29" s="461"/>
      <c r="K29" s="486">
        <f>SUM(K17:K28)</f>
        <v>0</v>
      </c>
      <c r="L29" s="486">
        <f>SUM(L17:L28)</f>
        <v>0</v>
      </c>
      <c r="M29" s="486">
        <f>SUM(M17:M28)</f>
        <v>0</v>
      </c>
      <c r="N29" s="486">
        <f>SUM(N17:N28)</f>
        <v>0</v>
      </c>
    </row>
    <row r="30" spans="2:14" s="40" customFormat="1" ht="5.25" customHeight="1" thickBot="1" x14ac:dyDescent="0.3">
      <c r="B30" s="126"/>
      <c r="C30" s="1208"/>
      <c r="D30" s="1209"/>
      <c r="E30" s="1209"/>
      <c r="F30" s="1209"/>
      <c r="G30" s="308"/>
      <c r="H30" s="309"/>
      <c r="I30" s="310"/>
      <c r="K30" s="458"/>
      <c r="L30" s="459"/>
      <c r="M30" s="459"/>
      <c r="N30" s="460"/>
    </row>
    <row r="31" spans="2:14" s="40" customFormat="1" ht="15.9" customHeight="1" thickBot="1" x14ac:dyDescent="0.3">
      <c r="B31" s="126"/>
      <c r="C31" s="1248" t="s">
        <v>251</v>
      </c>
      <c r="D31" s="1249"/>
      <c r="E31" s="1249"/>
      <c r="F31" s="1249"/>
      <c r="G31" s="197"/>
      <c r="H31" s="198"/>
      <c r="I31" s="199"/>
      <c r="K31" s="464" t="s">
        <v>317</v>
      </c>
      <c r="L31" s="465" t="s">
        <v>318</v>
      </c>
      <c r="M31" s="465" t="s">
        <v>319</v>
      </c>
      <c r="N31" s="466" t="s">
        <v>321</v>
      </c>
    </row>
    <row r="32" spans="2:14" s="55" customFormat="1" ht="15.9" customHeight="1" x14ac:dyDescent="0.3">
      <c r="B32" s="307">
        <v>1</v>
      </c>
      <c r="C32" s="1250" t="s">
        <v>316</v>
      </c>
      <c r="D32" s="1251"/>
      <c r="E32" s="1251"/>
      <c r="F32" s="1252"/>
      <c r="G32" s="475"/>
      <c r="H32" s="476"/>
      <c r="I32" s="477"/>
      <c r="K32" s="478"/>
      <c r="L32" s="479"/>
      <c r="M32" s="479"/>
      <c r="N32" s="479"/>
    </row>
    <row r="33" spans="1:14" s="55" customFormat="1" ht="15.9" customHeight="1" x14ac:dyDescent="0.3">
      <c r="B33" s="307">
        <v>2</v>
      </c>
      <c r="C33" s="1253" t="s">
        <v>322</v>
      </c>
      <c r="D33" s="1254"/>
      <c r="E33" s="1254"/>
      <c r="F33" s="1255"/>
      <c r="G33" s="475">
        <f>'SR Mgmt Costs'!G33</f>
        <v>0</v>
      </c>
      <c r="H33" s="493">
        <f>'SR Mgmt Costs'!H33</f>
        <v>0</v>
      </c>
      <c r="I33" s="494">
        <f t="shared" si="0"/>
        <v>0</v>
      </c>
      <c r="J33" s="495"/>
      <c r="K33" s="485">
        <f>'SR Mgmt Costs'!K33</f>
        <v>0</v>
      </c>
      <c r="L33" s="485">
        <f>'SR Mgmt Costs'!L33</f>
        <v>0</v>
      </c>
      <c r="M33" s="485">
        <f>'SR Mgmt Costs'!N33</f>
        <v>0</v>
      </c>
      <c r="N33" s="496">
        <f t="shared" si="1"/>
        <v>0</v>
      </c>
    </row>
    <row r="34" spans="1:14" s="55" customFormat="1" ht="15.9" customHeight="1" x14ac:dyDescent="0.3">
      <c r="B34" s="307">
        <v>3</v>
      </c>
      <c r="C34" s="1253" t="s">
        <v>315</v>
      </c>
      <c r="D34" s="1254"/>
      <c r="E34" s="1254"/>
      <c r="F34" s="1255"/>
      <c r="G34" s="475">
        <f>'SR Mgmt Costs'!G34</f>
        <v>0</v>
      </c>
      <c r="H34" s="493">
        <f>'SR Mgmt Costs'!H34</f>
        <v>0</v>
      </c>
      <c r="I34" s="497">
        <f t="shared" si="0"/>
        <v>0</v>
      </c>
      <c r="J34" s="495"/>
      <c r="K34" s="485">
        <f>'SR Mgmt Costs'!K34</f>
        <v>0</v>
      </c>
      <c r="L34" s="485">
        <f>'SR Mgmt Costs'!L34</f>
        <v>0</v>
      </c>
      <c r="M34" s="485">
        <f>'SR Mgmt Costs'!N34</f>
        <v>0</v>
      </c>
      <c r="N34" s="496">
        <f t="shared" si="1"/>
        <v>0</v>
      </c>
    </row>
    <row r="35" spans="1:14" s="55" customFormat="1" ht="15.9" customHeight="1" x14ac:dyDescent="0.3">
      <c r="B35" s="307">
        <v>4</v>
      </c>
      <c r="C35" s="1256" t="s">
        <v>323</v>
      </c>
      <c r="D35" s="1257"/>
      <c r="E35" s="1257"/>
      <c r="F35" s="1258"/>
      <c r="G35" s="475">
        <f>'SR Mgmt Costs'!G35</f>
        <v>0</v>
      </c>
      <c r="H35" s="493">
        <f>'SR Mgmt Costs'!H35</f>
        <v>0</v>
      </c>
      <c r="I35" s="497">
        <f t="shared" si="0"/>
        <v>0</v>
      </c>
      <c r="J35" s="495"/>
      <c r="K35" s="485">
        <f>'SR Mgmt Costs'!K35</f>
        <v>0</v>
      </c>
      <c r="L35" s="485">
        <f>'SR Mgmt Costs'!L35</f>
        <v>0</v>
      </c>
      <c r="M35" s="485">
        <f>'SR Mgmt Costs'!N35</f>
        <v>0</v>
      </c>
      <c r="N35" s="496">
        <f t="shared" si="1"/>
        <v>0</v>
      </c>
    </row>
    <row r="36" spans="1:14" s="55" customFormat="1" ht="15.9" customHeight="1" x14ac:dyDescent="0.3">
      <c r="B36" s="307">
        <v>5</v>
      </c>
      <c r="C36" s="1256" t="s">
        <v>202</v>
      </c>
      <c r="D36" s="1257"/>
      <c r="E36" s="1257"/>
      <c r="F36" s="1258"/>
      <c r="G36" s="475">
        <f>'SR Mgmt Costs'!G36</f>
        <v>0</v>
      </c>
      <c r="H36" s="493">
        <f>'SR Mgmt Costs'!H36</f>
        <v>0</v>
      </c>
      <c r="I36" s="497">
        <f t="shared" si="0"/>
        <v>0</v>
      </c>
      <c r="J36" s="495"/>
      <c r="K36" s="485">
        <f>'SR Mgmt Costs'!K36</f>
        <v>0</v>
      </c>
      <c r="L36" s="485">
        <f>'SR Mgmt Costs'!L36</f>
        <v>0</v>
      </c>
      <c r="M36" s="485">
        <f>'SR Mgmt Costs'!N36</f>
        <v>0</v>
      </c>
      <c r="N36" s="496">
        <f t="shared" si="1"/>
        <v>0</v>
      </c>
    </row>
    <row r="37" spans="1:14" s="55" customFormat="1" ht="15.9" customHeight="1" thickBot="1" x14ac:dyDescent="0.35">
      <c r="B37" s="307">
        <v>6</v>
      </c>
      <c r="C37" s="1197" t="s">
        <v>203</v>
      </c>
      <c r="D37" s="1198"/>
      <c r="E37" s="1198"/>
      <c r="F37" s="1198"/>
      <c r="G37" s="475">
        <f>'SR Mgmt Costs'!G37</f>
        <v>0</v>
      </c>
      <c r="H37" s="493">
        <f>'SR Mgmt Costs'!H37</f>
        <v>0</v>
      </c>
      <c r="I37" s="497">
        <f t="shared" si="0"/>
        <v>0</v>
      </c>
      <c r="J37" s="495"/>
      <c r="K37" s="485">
        <f>'SR Mgmt Costs'!K37</f>
        <v>0</v>
      </c>
      <c r="L37" s="485">
        <f>'SR Mgmt Costs'!L37</f>
        <v>0</v>
      </c>
      <c r="M37" s="485">
        <f>'SR Mgmt Costs'!N37</f>
        <v>0</v>
      </c>
      <c r="N37" s="496">
        <f t="shared" si="1"/>
        <v>0</v>
      </c>
    </row>
    <row r="38" spans="1:14" s="55" customFormat="1" ht="15.9" hidden="1" customHeight="1" thickBot="1" x14ac:dyDescent="0.35">
      <c r="B38" s="307">
        <v>7</v>
      </c>
      <c r="C38" s="1197"/>
      <c r="D38" s="1198"/>
      <c r="E38" s="1198"/>
      <c r="F38" s="1198"/>
      <c r="G38" s="475">
        <f>'SR Mgmt Costs'!G38</f>
        <v>0</v>
      </c>
      <c r="H38" s="493">
        <f>'SR Mgmt Costs'!H38</f>
        <v>0</v>
      </c>
      <c r="I38" s="497">
        <f t="shared" si="0"/>
        <v>0</v>
      </c>
      <c r="J38" s="495"/>
      <c r="K38" s="485">
        <f>'SR Mgmt Costs'!K38</f>
        <v>0</v>
      </c>
      <c r="L38" s="485">
        <f>'SR Mgmt Costs'!L38</f>
        <v>0</v>
      </c>
      <c r="M38" s="485">
        <f>'SR Mgmt Costs'!N38</f>
        <v>0</v>
      </c>
      <c r="N38" s="496">
        <f t="shared" si="1"/>
        <v>0</v>
      </c>
    </row>
    <row r="39" spans="1:14" s="55" customFormat="1" ht="15.9" hidden="1" customHeight="1" thickBot="1" x14ac:dyDescent="0.35">
      <c r="B39" s="307">
        <v>8</v>
      </c>
      <c r="C39" s="1223"/>
      <c r="D39" s="1224"/>
      <c r="E39" s="1224"/>
      <c r="F39" s="1225"/>
      <c r="G39" s="475">
        <f>'SR Mgmt Costs'!G39</f>
        <v>0</v>
      </c>
      <c r="H39" s="471"/>
      <c r="I39" s="469">
        <f t="shared" si="0"/>
        <v>0</v>
      </c>
      <c r="K39" s="482"/>
      <c r="L39" s="480"/>
      <c r="M39" s="480"/>
      <c r="N39" s="481">
        <f t="shared" si="1"/>
        <v>0</v>
      </c>
    </row>
    <row r="40" spans="1:14" s="55" customFormat="1" ht="15.9" hidden="1" customHeight="1" thickBot="1" x14ac:dyDescent="0.35">
      <c r="B40" s="307">
        <v>9</v>
      </c>
      <c r="C40" s="1223"/>
      <c r="D40" s="1224"/>
      <c r="E40" s="1224"/>
      <c r="F40" s="1225"/>
      <c r="G40" s="475">
        <f>'SR Mgmt Costs'!G40</f>
        <v>0</v>
      </c>
      <c r="H40" s="471"/>
      <c r="I40" s="469">
        <f t="shared" si="0"/>
        <v>0</v>
      </c>
      <c r="K40" s="482"/>
      <c r="L40" s="480"/>
      <c r="M40" s="480"/>
      <c r="N40" s="481">
        <f t="shared" si="1"/>
        <v>0</v>
      </c>
    </row>
    <row r="41" spans="1:14" s="40" customFormat="1" hidden="1" thickBot="1" x14ac:dyDescent="0.3">
      <c r="B41" s="307">
        <v>10</v>
      </c>
      <c r="C41" s="1205"/>
      <c r="D41" s="1206"/>
      <c r="E41" s="1206"/>
      <c r="F41" s="1207"/>
      <c r="G41" s="475">
        <f>'SR Mgmt Costs'!G41</f>
        <v>0</v>
      </c>
      <c r="H41" s="166"/>
      <c r="I41" s="150">
        <f t="shared" si="0"/>
        <v>0</v>
      </c>
      <c r="K41" s="474"/>
      <c r="L41" s="473"/>
      <c r="M41" s="473"/>
      <c r="N41" s="455">
        <f t="shared" si="1"/>
        <v>0</v>
      </c>
    </row>
    <row r="42" spans="1:14" s="40" customFormat="1" hidden="1" thickBot="1" x14ac:dyDescent="0.3">
      <c r="B42" s="307">
        <v>11</v>
      </c>
      <c r="C42" s="1228"/>
      <c r="D42" s="1229"/>
      <c r="E42" s="1229"/>
      <c r="F42" s="1230"/>
      <c r="G42" s="475">
        <f>'SR Mgmt Costs'!G42</f>
        <v>0</v>
      </c>
      <c r="H42" s="298"/>
      <c r="I42" s="299">
        <f t="shared" si="0"/>
        <v>0</v>
      </c>
      <c r="K42" s="474"/>
      <c r="L42" s="473"/>
      <c r="M42" s="473"/>
      <c r="N42" s="455">
        <f t="shared" si="1"/>
        <v>0</v>
      </c>
    </row>
    <row r="43" spans="1:14" s="40" customFormat="1" ht="15.75" customHeight="1" thickBot="1" x14ac:dyDescent="0.3">
      <c r="B43" s="126"/>
      <c r="C43" s="1192" t="s">
        <v>325</v>
      </c>
      <c r="D43" s="1193"/>
      <c r="E43" s="1193"/>
      <c r="F43" s="1193"/>
      <c r="G43" s="1193"/>
      <c r="H43" s="1194"/>
      <c r="I43" s="486">
        <f>SUM(I32:I42)</f>
        <v>0</v>
      </c>
      <c r="J43" s="461"/>
      <c r="K43" s="486">
        <f>SUM(K32:K42)</f>
        <v>0</v>
      </c>
      <c r="L43" s="486">
        <f>SUM(L32:L42)</f>
        <v>0</v>
      </c>
      <c r="M43" s="486">
        <f>SUM(M32:M42)</f>
        <v>0</v>
      </c>
      <c r="N43" s="486">
        <f>SUM(N32:N42)</f>
        <v>0</v>
      </c>
    </row>
    <row r="44" spans="1:14" s="42" customFormat="1" ht="10.8" thickBot="1" x14ac:dyDescent="0.25">
      <c r="B44" s="1231"/>
      <c r="C44" s="1231"/>
      <c r="D44" s="1231"/>
      <c r="E44" s="1231"/>
      <c r="F44" s="1231"/>
      <c r="G44" s="139"/>
      <c r="H44" s="140"/>
      <c r="I44" s="140"/>
      <c r="K44" s="449"/>
    </row>
    <row r="45" spans="1:14" ht="19.350000000000001" customHeight="1" thickBot="1" x14ac:dyDescent="0.3">
      <c r="A45" s="138"/>
      <c r="B45" s="124" t="s">
        <v>74</v>
      </c>
      <c r="C45" s="124"/>
      <c r="D45" s="124"/>
      <c r="E45" s="1232" t="s">
        <v>231</v>
      </c>
      <c r="F45" s="1232"/>
      <c r="G45" s="1232"/>
      <c r="H45" s="1232"/>
      <c r="I45" s="129">
        <f>I29+I43</f>
        <v>0</v>
      </c>
      <c r="J45" s="193"/>
      <c r="K45" s="448"/>
      <c r="N45" s="487">
        <f>N29+N43</f>
        <v>0</v>
      </c>
    </row>
    <row r="46" spans="1:14" s="144" customFormat="1" ht="15" customHeight="1" x14ac:dyDescent="0.15">
      <c r="B46" s="148"/>
      <c r="C46" s="148"/>
      <c r="D46" s="148"/>
      <c r="E46" s="148"/>
      <c r="F46" s="148"/>
      <c r="G46" s="148"/>
      <c r="H46" s="163" t="s">
        <v>120</v>
      </c>
      <c r="I46" s="164">
        <f>I50-reqpmc</f>
        <v>0</v>
      </c>
      <c r="K46" s="453" t="s">
        <v>320</v>
      </c>
    </row>
    <row r="47" spans="1:14" s="144" customFormat="1" ht="9" customHeight="1" x14ac:dyDescent="0.15">
      <c r="B47" s="148"/>
      <c r="C47" s="148"/>
      <c r="D47" s="148"/>
      <c r="E47" s="148"/>
      <c r="F47" s="148"/>
      <c r="G47" s="148"/>
      <c r="H47" s="163"/>
      <c r="I47" s="164"/>
      <c r="K47" s="451"/>
    </row>
    <row r="48" spans="1:14" s="143" customFormat="1" ht="26.25" customHeight="1" x14ac:dyDescent="0.3">
      <c r="A48" s="141"/>
      <c r="B48" s="1175" t="s">
        <v>97</v>
      </c>
      <c r="C48" s="1175"/>
      <c r="D48" s="1175"/>
      <c r="E48" s="1175"/>
      <c r="F48" s="1175"/>
      <c r="G48" s="1175"/>
      <c r="H48" s="1175"/>
      <c r="I48" s="1175"/>
      <c r="J48" s="142"/>
      <c r="K48" s="452"/>
    </row>
    <row r="49" spans="1:11" s="40" customFormat="1" ht="27.6" customHeight="1" thickBot="1" x14ac:dyDescent="0.3">
      <c r="B49" s="1233" t="s">
        <v>229</v>
      </c>
      <c r="C49" s="1233"/>
      <c r="D49" s="1233"/>
      <c r="E49" s="1233"/>
      <c r="F49" s="1233"/>
      <c r="G49" s="1233"/>
      <c r="H49" s="1233"/>
      <c r="I49" s="1233"/>
      <c r="K49" s="450"/>
    </row>
    <row r="50" spans="1:11" ht="14.4" thickBot="1" x14ac:dyDescent="0.3">
      <c r="F50" s="1234" t="s">
        <v>232</v>
      </c>
      <c r="G50" s="1235"/>
      <c r="H50" s="1235"/>
      <c r="I50" s="167">
        <f>avpmc</f>
        <v>0</v>
      </c>
    </row>
    <row r="51" spans="1:11" hidden="1" x14ac:dyDescent="0.25">
      <c r="F51" s="285"/>
      <c r="G51" s="285"/>
      <c r="H51" s="285"/>
      <c r="I51" s="286"/>
    </row>
    <row r="52" spans="1:11" ht="14.4" thickBot="1" x14ac:dyDescent="0.3"/>
    <row r="53" spans="1:11" ht="14.25" customHeight="1" x14ac:dyDescent="0.25">
      <c r="A53" s="323"/>
      <c r="B53" s="1236" t="s">
        <v>208</v>
      </c>
      <c r="C53" s="1236"/>
      <c r="D53" s="1236"/>
      <c r="E53" s="1236"/>
      <c r="F53" s="1236"/>
      <c r="G53" s="1236"/>
      <c r="H53" s="1236"/>
      <c r="I53" s="1237"/>
    </row>
    <row r="54" spans="1:11" ht="41.25" customHeight="1" x14ac:dyDescent="0.25">
      <c r="A54" s="300"/>
      <c r="B54" s="1238" t="s">
        <v>226</v>
      </c>
      <c r="C54" s="1238"/>
      <c r="D54" s="1238"/>
      <c r="E54" s="1238"/>
      <c r="F54" s="1238"/>
      <c r="G54" s="1238"/>
      <c r="H54" s="1238"/>
      <c r="I54" s="1239"/>
    </row>
    <row r="55" spans="1:11" ht="3" customHeight="1" x14ac:dyDescent="0.25">
      <c r="A55" s="300"/>
      <c r="B55" s="61"/>
      <c r="C55" s="61"/>
      <c r="D55" s="61"/>
      <c r="E55" s="61"/>
      <c r="F55" s="61"/>
      <c r="G55" s="61"/>
      <c r="H55" s="61"/>
      <c r="I55" s="301"/>
    </row>
    <row r="56" spans="1:11" ht="27" customHeight="1" x14ac:dyDescent="0.25">
      <c r="A56" s="300"/>
      <c r="B56" s="1240" t="s">
        <v>209</v>
      </c>
      <c r="C56" s="1240"/>
      <c r="D56" s="1240"/>
      <c r="E56" s="1240"/>
      <c r="F56" s="1240"/>
      <c r="G56" s="1240"/>
      <c r="H56" s="1240"/>
      <c r="I56" s="1241"/>
    </row>
    <row r="57" spans="1:11" x14ac:dyDescent="0.25">
      <c r="A57" s="300"/>
      <c r="C57" s="1242" t="s">
        <v>227</v>
      </c>
      <c r="D57" s="1242"/>
      <c r="E57" s="1242"/>
      <c r="F57" s="1242"/>
      <c r="G57" s="1242"/>
      <c r="H57" s="1242"/>
      <c r="I57" s="1243"/>
    </row>
    <row r="58" spans="1:11" x14ac:dyDescent="0.25">
      <c r="A58" s="300"/>
      <c r="C58" s="306"/>
      <c r="D58" s="1226" t="s">
        <v>228</v>
      </c>
      <c r="E58" s="1226"/>
      <c r="F58" s="1226"/>
      <c r="G58" s="1226"/>
      <c r="H58" s="1226"/>
      <c r="I58" s="1227"/>
    </row>
    <row r="59" spans="1:11" x14ac:dyDescent="0.25">
      <c r="A59" s="300"/>
      <c r="C59" s="61" t="s">
        <v>210</v>
      </c>
      <c r="D59" s="61"/>
      <c r="E59" s="61"/>
      <c r="F59" s="61"/>
      <c r="G59" s="61"/>
      <c r="H59" s="61"/>
      <c r="I59" s="301"/>
    </row>
    <row r="60" spans="1:11" x14ac:dyDescent="0.25">
      <c r="A60" s="300"/>
      <c r="C60" s="61" t="s">
        <v>211</v>
      </c>
      <c r="D60" s="61"/>
      <c r="E60" s="61"/>
      <c r="F60" s="61"/>
      <c r="G60" s="61"/>
      <c r="H60" s="61"/>
      <c r="I60" s="301"/>
    </row>
    <row r="61" spans="1:11" x14ac:dyDescent="0.25">
      <c r="A61" s="300"/>
      <c r="C61" s="61" t="s">
        <v>212</v>
      </c>
      <c r="D61" s="61"/>
      <c r="E61" s="61"/>
      <c r="F61" s="61"/>
      <c r="G61" s="61"/>
      <c r="H61" s="61"/>
      <c r="I61" s="301"/>
    </row>
    <row r="62" spans="1:11" x14ac:dyDescent="0.25">
      <c r="A62" s="300"/>
      <c r="C62" s="61" t="s">
        <v>213</v>
      </c>
      <c r="D62" s="61"/>
      <c r="E62" s="61"/>
      <c r="F62" s="61"/>
      <c r="G62" s="61"/>
      <c r="H62" s="61"/>
      <c r="I62" s="301"/>
    </row>
    <row r="63" spans="1:11" x14ac:dyDescent="0.25">
      <c r="A63" s="300"/>
      <c r="C63" s="61" t="s">
        <v>214</v>
      </c>
      <c r="D63" s="61"/>
      <c r="E63" s="61"/>
      <c r="F63" s="61"/>
      <c r="G63" s="61"/>
      <c r="H63" s="61"/>
      <c r="I63" s="301"/>
    </row>
    <row r="64" spans="1:11" x14ac:dyDescent="0.25">
      <c r="A64" s="300"/>
      <c r="C64" s="61" t="s">
        <v>215</v>
      </c>
      <c r="D64" s="61"/>
      <c r="E64" s="61"/>
      <c r="F64" s="61"/>
      <c r="G64" s="61"/>
      <c r="H64" s="61"/>
      <c r="I64" s="301"/>
    </row>
    <row r="65" spans="1:9" x14ac:dyDescent="0.25">
      <c r="A65" s="300"/>
      <c r="C65" s="61" t="s">
        <v>216</v>
      </c>
      <c r="D65" s="61"/>
      <c r="E65" s="61"/>
      <c r="F65" s="61"/>
      <c r="G65" s="61"/>
      <c r="H65" s="61"/>
      <c r="I65" s="301"/>
    </row>
    <row r="66" spans="1:9" x14ac:dyDescent="0.25">
      <c r="A66" s="300"/>
      <c r="C66" s="61" t="s">
        <v>217</v>
      </c>
      <c r="D66" s="61"/>
      <c r="E66" s="61"/>
      <c r="F66" s="61"/>
      <c r="G66" s="61"/>
      <c r="H66" s="61"/>
      <c r="I66" s="301"/>
    </row>
    <row r="67" spans="1:9" ht="14.4" thickBot="1" x14ac:dyDescent="0.3">
      <c r="A67" s="302"/>
      <c r="B67" s="303"/>
      <c r="C67" s="304" t="s">
        <v>218</v>
      </c>
      <c r="D67" s="304"/>
      <c r="E67" s="304"/>
      <c r="F67" s="304"/>
      <c r="G67" s="304"/>
      <c r="H67" s="304"/>
      <c r="I67" s="305"/>
    </row>
  </sheetData>
  <sheetProtection algorithmName="SHA-512" hashValue="WYbqtp4F0vtTxP4KKjh1PDzs6JBljNyCQAZ0ynw1Uyq42Jqx+UsbbtTBubp9s4ECkGSUwful27Fbg5JDak6u7w==" saltValue="WjkAtcvwZ7ca4At/BM/b+w==" spinCount="100000" sheet="1" formatCells="0" formatColumns="0" formatRows="0"/>
  <mergeCells count="54">
    <mergeCell ref="D58:I58"/>
    <mergeCell ref="C42:F42"/>
    <mergeCell ref="C43:H43"/>
    <mergeCell ref="B44:F44"/>
    <mergeCell ref="E45:H45"/>
    <mergeCell ref="B48:I48"/>
    <mergeCell ref="B49:I49"/>
    <mergeCell ref="F50:H50"/>
    <mergeCell ref="B53:I53"/>
    <mergeCell ref="B54:I54"/>
    <mergeCell ref="B56:I56"/>
    <mergeCell ref="C57:I57"/>
    <mergeCell ref="C41:F41"/>
    <mergeCell ref="C30:F30"/>
    <mergeCell ref="C31:F31"/>
    <mergeCell ref="C32:F32"/>
    <mergeCell ref="C33:F33"/>
    <mergeCell ref="C34:F34"/>
    <mergeCell ref="C35:F35"/>
    <mergeCell ref="C36:F36"/>
    <mergeCell ref="C37:F37"/>
    <mergeCell ref="C38:F38"/>
    <mergeCell ref="C39:F39"/>
    <mergeCell ref="C40:F40"/>
    <mergeCell ref="C29:H29"/>
    <mergeCell ref="C18:F18"/>
    <mergeCell ref="C19:F19"/>
    <mergeCell ref="C20:F20"/>
    <mergeCell ref="C21:F21"/>
    <mergeCell ref="C22:F22"/>
    <mergeCell ref="C23:F23"/>
    <mergeCell ref="C24:F24"/>
    <mergeCell ref="C25:F25"/>
    <mergeCell ref="C26:F26"/>
    <mergeCell ref="C27:F27"/>
    <mergeCell ref="C28:F28"/>
    <mergeCell ref="C17:F17"/>
    <mergeCell ref="B6:H6"/>
    <mergeCell ref="B7:H7"/>
    <mergeCell ref="B8:H8"/>
    <mergeCell ref="B9:H9"/>
    <mergeCell ref="B10:I10"/>
    <mergeCell ref="D11:I11"/>
    <mergeCell ref="C12:I12"/>
    <mergeCell ref="D13:I13"/>
    <mergeCell ref="C14:I14"/>
    <mergeCell ref="C15:F15"/>
    <mergeCell ref="C16:I16"/>
    <mergeCell ref="B5:H5"/>
    <mergeCell ref="H1:I1"/>
    <mergeCell ref="C2:F2"/>
    <mergeCell ref="B3:D3"/>
    <mergeCell ref="E3:I3"/>
    <mergeCell ref="B4:I4"/>
  </mergeCells>
  <pageMargins left="0.45" right="0.45" top="0.75" bottom="0.75" header="0.3" footer="0.3"/>
  <pageSetup orientation="portrait" horizontalDpi="1200" verticalDpi="1200" r:id="rId1"/>
  <headerFooter>
    <oddFooter>&amp;L&amp;"Arial,Italic"&amp;10Reviewed and approved by PM _______&amp;R&amp;"Arial,Italic"&amp;10&amp;D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6"/>
  <sheetViews>
    <sheetView topLeftCell="A9" workbookViewId="0">
      <selection activeCell="C17" sqref="C17"/>
    </sheetView>
  </sheetViews>
  <sheetFormatPr defaultColWidth="8.88671875" defaultRowHeight="13.8" x14ac:dyDescent="0.3"/>
  <cols>
    <col min="1" max="1" width="32.88671875" style="369" customWidth="1"/>
    <col min="2" max="4" width="16.5546875" style="369" customWidth="1"/>
    <col min="5" max="5" width="8.88671875" style="369"/>
    <col min="6" max="6" width="50.44140625" style="369" bestFit="1" customWidth="1"/>
    <col min="7" max="7" width="8.88671875" style="369" customWidth="1"/>
    <col min="8" max="16384" width="8.88671875" style="369"/>
  </cols>
  <sheetData>
    <row r="1" spans="1:6" ht="18.600000000000001" customHeight="1" thickBot="1" x14ac:dyDescent="0.35">
      <c r="A1" s="526" t="str">
        <f>Budget!E5</f>
        <v>ID# ____-___-R (___)</v>
      </c>
    </row>
    <row r="2" spans="1:6" ht="14.4" thickBot="1" x14ac:dyDescent="0.35">
      <c r="A2" s="1262" t="s">
        <v>274</v>
      </c>
      <c r="B2" s="1264" t="s">
        <v>252</v>
      </c>
      <c r="C2" s="370">
        <f>Budget!E477</f>
        <v>0</v>
      </c>
      <c r="D2" s="1264" t="s">
        <v>50</v>
      </c>
      <c r="E2" s="1264" t="s">
        <v>275</v>
      </c>
      <c r="F2" s="1266" t="s">
        <v>276</v>
      </c>
    </row>
    <row r="3" spans="1:6" ht="15" customHeight="1" thickBot="1" x14ac:dyDescent="0.35">
      <c r="A3" s="1263"/>
      <c r="B3" s="1265"/>
      <c r="C3" s="371" t="s">
        <v>147</v>
      </c>
      <c r="D3" s="1265"/>
      <c r="E3" s="1265"/>
      <c r="F3" s="1267"/>
    </row>
    <row r="4" spans="1:6" x14ac:dyDescent="0.3">
      <c r="A4" s="372" t="s">
        <v>277</v>
      </c>
      <c r="B4" s="373"/>
      <c r="C4" s="373"/>
      <c r="D4" s="373"/>
      <c r="E4" s="374"/>
      <c r="F4" s="375"/>
    </row>
    <row r="5" spans="1:6" x14ac:dyDescent="0.3">
      <c r="A5" s="376" t="s">
        <v>278</v>
      </c>
      <c r="B5" s="377">
        <f>Budget!F312</f>
        <v>0</v>
      </c>
      <c r="C5" s="377">
        <f>B5*$C$2</f>
        <v>0</v>
      </c>
      <c r="D5" s="377">
        <f>B5-C5</f>
        <v>0</v>
      </c>
      <c r="E5" s="378"/>
      <c r="F5" s="379"/>
    </row>
    <row r="6" spans="1:6" x14ac:dyDescent="0.3">
      <c r="A6" s="380" t="s">
        <v>279</v>
      </c>
      <c r="B6" s="381">
        <v>0</v>
      </c>
      <c r="C6" s="382">
        <f>B6*$C$2</f>
        <v>0</v>
      </c>
      <c r="D6" s="382">
        <f>B6-C6</f>
        <v>0</v>
      </c>
      <c r="E6" s="383"/>
      <c r="F6" s="384"/>
    </row>
    <row r="7" spans="1:6" x14ac:dyDescent="0.3">
      <c r="A7" s="385" t="s">
        <v>280</v>
      </c>
      <c r="B7" s="386">
        <v>0</v>
      </c>
      <c r="C7" s="387">
        <f>B7*$C$2</f>
        <v>0</v>
      </c>
      <c r="D7" s="387">
        <f>B7-C7</f>
        <v>0</v>
      </c>
      <c r="E7" s="388"/>
      <c r="F7" s="389"/>
    </row>
    <row r="8" spans="1:6" x14ac:dyDescent="0.3">
      <c r="A8" s="390" t="s">
        <v>281</v>
      </c>
      <c r="B8" s="391">
        <v>0</v>
      </c>
      <c r="C8" s="392">
        <f>B8*$C$2</f>
        <v>0</v>
      </c>
      <c r="D8" s="392">
        <f>B8-C8</f>
        <v>0</v>
      </c>
      <c r="E8" s="393"/>
      <c r="F8" s="394"/>
    </row>
    <row r="9" spans="1:6" x14ac:dyDescent="0.3">
      <c r="A9" s="395" t="s">
        <v>282</v>
      </c>
      <c r="B9" s="396">
        <f>SUM(B5:B8)</f>
        <v>0</v>
      </c>
      <c r="C9" s="396">
        <f>SUM(C5:C8)</f>
        <v>0</v>
      </c>
      <c r="D9" s="396">
        <f>SUM(D5:D8)</f>
        <v>0</v>
      </c>
      <c r="E9" s="397"/>
      <c r="F9" s="398"/>
    </row>
    <row r="10" spans="1:6" x14ac:dyDescent="0.3">
      <c r="A10" s="399" t="s">
        <v>283</v>
      </c>
      <c r="B10" s="400"/>
      <c r="C10" s="400"/>
      <c r="D10" s="400"/>
      <c r="E10" s="401"/>
      <c r="F10" s="402"/>
    </row>
    <row r="11" spans="1:6" x14ac:dyDescent="0.3">
      <c r="A11" s="403" t="s">
        <v>284</v>
      </c>
      <c r="B11" s="377">
        <f>Budget!F413</f>
        <v>0</v>
      </c>
      <c r="C11" s="377">
        <f>B11*$C$2</f>
        <v>0</v>
      </c>
      <c r="D11" s="377">
        <f>B11-C11</f>
        <v>0</v>
      </c>
      <c r="E11" s="378"/>
      <c r="F11" s="379"/>
    </row>
    <row r="12" spans="1:6" x14ac:dyDescent="0.3">
      <c r="A12" s="380" t="s">
        <v>279</v>
      </c>
      <c r="B12" s="381">
        <v>0</v>
      </c>
      <c r="C12" s="382">
        <f>B12*$C$2</f>
        <v>0</v>
      </c>
      <c r="D12" s="382">
        <f>B12-C12</f>
        <v>0</v>
      </c>
      <c r="E12" s="383"/>
      <c r="F12" s="384"/>
    </row>
    <row r="13" spans="1:6" x14ac:dyDescent="0.3">
      <c r="A13" s="385" t="s">
        <v>280</v>
      </c>
      <c r="B13" s="386">
        <v>0</v>
      </c>
      <c r="C13" s="387">
        <f>B13*$C$2</f>
        <v>0</v>
      </c>
      <c r="D13" s="387">
        <f>B13-C13</f>
        <v>0</v>
      </c>
      <c r="E13" s="388"/>
      <c r="F13" s="389"/>
    </row>
    <row r="14" spans="1:6" x14ac:dyDescent="0.3">
      <c r="A14" s="390" t="s">
        <v>281</v>
      </c>
      <c r="B14" s="391">
        <v>0</v>
      </c>
      <c r="C14" s="392">
        <f>B14*$C$2</f>
        <v>0</v>
      </c>
      <c r="D14" s="392">
        <f>B14-C14</f>
        <v>0</v>
      </c>
      <c r="E14" s="393"/>
      <c r="F14" s="394"/>
    </row>
    <row r="15" spans="1:6" x14ac:dyDescent="0.3">
      <c r="A15" s="395" t="s">
        <v>285</v>
      </c>
      <c r="B15" s="396">
        <f>SUM(B11:B14)</f>
        <v>0</v>
      </c>
      <c r="C15" s="396">
        <f>SUM(C11:C14)</f>
        <v>0</v>
      </c>
      <c r="D15" s="396">
        <f>SUM(D11:D14)</f>
        <v>0</v>
      </c>
      <c r="E15" s="397"/>
      <c r="F15" s="398"/>
    </row>
    <row r="16" spans="1:6" x14ac:dyDescent="0.3">
      <c r="A16" s="399" t="s">
        <v>286</v>
      </c>
      <c r="B16" s="400"/>
      <c r="C16" s="400"/>
      <c r="D16" s="400"/>
      <c r="E16" s="401"/>
      <c r="F16" s="402"/>
    </row>
    <row r="17" spans="1:7" x14ac:dyDescent="0.3">
      <c r="A17" s="403" t="s">
        <v>287</v>
      </c>
      <c r="B17" s="738">
        <v>0</v>
      </c>
      <c r="C17" s="377">
        <f>B17*$C$2</f>
        <v>0</v>
      </c>
      <c r="D17" s="377">
        <f>B17-C17</f>
        <v>0</v>
      </c>
      <c r="E17" s="378"/>
      <c r="F17" s="379"/>
      <c r="G17" s="404"/>
    </row>
    <row r="18" spans="1:7" x14ac:dyDescent="0.3">
      <c r="A18" s="380" t="s">
        <v>279</v>
      </c>
      <c r="B18" s="381">
        <v>0</v>
      </c>
      <c r="C18" s="382">
        <f>B18*$C$2</f>
        <v>0</v>
      </c>
      <c r="D18" s="382">
        <f>B18-C18</f>
        <v>0</v>
      </c>
      <c r="E18" s="383"/>
      <c r="F18" s="384"/>
    </row>
    <row r="19" spans="1:7" x14ac:dyDescent="0.3">
      <c r="A19" s="385" t="s">
        <v>280</v>
      </c>
      <c r="B19" s="386">
        <v>0</v>
      </c>
      <c r="C19" s="387">
        <f>B19*$C$2</f>
        <v>0</v>
      </c>
      <c r="D19" s="387">
        <f>B19-C19</f>
        <v>0</v>
      </c>
      <c r="E19" s="388"/>
      <c r="F19" s="389"/>
    </row>
    <row r="20" spans="1:7" x14ac:dyDescent="0.3">
      <c r="A20" s="390" t="s">
        <v>281</v>
      </c>
      <c r="B20" s="391">
        <v>0</v>
      </c>
      <c r="C20" s="392">
        <f>B20*$C$2</f>
        <v>0</v>
      </c>
      <c r="D20" s="392">
        <f>B20-C20</f>
        <v>0</v>
      </c>
      <c r="E20" s="393"/>
      <c r="F20" s="394"/>
    </row>
    <row r="21" spans="1:7" x14ac:dyDescent="0.3">
      <c r="A21" s="395" t="s">
        <v>288</v>
      </c>
      <c r="B21" s="396">
        <f>SUM(B17:B20)</f>
        <v>0</v>
      </c>
      <c r="C21" s="396">
        <f>SUM(C17:C20)</f>
        <v>0</v>
      </c>
      <c r="D21" s="396">
        <f>SUM(D17:D20)</f>
        <v>0</v>
      </c>
      <c r="E21" s="397"/>
      <c r="F21" s="398"/>
      <c r="G21" s="404"/>
    </row>
    <row r="22" spans="1:7" x14ac:dyDescent="0.3">
      <c r="A22" s="405" t="s">
        <v>289</v>
      </c>
      <c r="B22" s="406"/>
      <c r="C22" s="406"/>
      <c r="D22" s="406"/>
      <c r="E22" s="407"/>
      <c r="F22" s="529" t="s">
        <v>343</v>
      </c>
      <c r="G22" s="404"/>
    </row>
    <row r="23" spans="1:7" x14ac:dyDescent="0.3">
      <c r="A23" s="376" t="s">
        <v>290</v>
      </c>
      <c r="B23" s="738">
        <v>0</v>
      </c>
      <c r="C23" s="377">
        <f>B23*$C$2</f>
        <v>0</v>
      </c>
      <c r="D23" s="377">
        <f>B23-C23</f>
        <v>0</v>
      </c>
      <c r="E23" s="378"/>
      <c r="F23" s="379"/>
      <c r="G23" s="404"/>
    </row>
    <row r="24" spans="1:7" x14ac:dyDescent="0.3">
      <c r="A24" s="380" t="s">
        <v>279</v>
      </c>
      <c r="B24" s="381">
        <v>0</v>
      </c>
      <c r="C24" s="382">
        <f>B24*$C$2</f>
        <v>0</v>
      </c>
      <c r="D24" s="382">
        <f>B24-C24</f>
        <v>0</v>
      </c>
      <c r="E24" s="383"/>
      <c r="F24" s="384"/>
    </row>
    <row r="25" spans="1:7" x14ac:dyDescent="0.3">
      <c r="A25" s="385" t="s">
        <v>280</v>
      </c>
      <c r="B25" s="386">
        <v>0</v>
      </c>
      <c r="C25" s="387">
        <f>B25*$C$2</f>
        <v>0</v>
      </c>
      <c r="D25" s="387">
        <f>B25-C25</f>
        <v>0</v>
      </c>
      <c r="E25" s="388"/>
      <c r="F25" s="389"/>
    </row>
    <row r="26" spans="1:7" x14ac:dyDescent="0.3">
      <c r="A26" s="390" t="s">
        <v>281</v>
      </c>
      <c r="B26" s="391">
        <v>0</v>
      </c>
      <c r="C26" s="392">
        <f>B26*$C$2</f>
        <v>0</v>
      </c>
      <c r="D26" s="392">
        <f>B26-C26</f>
        <v>0</v>
      </c>
      <c r="E26" s="393"/>
      <c r="F26" s="394"/>
    </row>
    <row r="27" spans="1:7" x14ac:dyDescent="0.3">
      <c r="A27" s="408" t="s">
        <v>291</v>
      </c>
      <c r="B27" s="409">
        <f>SUM(B23:B26)</f>
        <v>0</v>
      </c>
      <c r="C27" s="409">
        <f>SUM(C23:C26)</f>
        <v>0</v>
      </c>
      <c r="D27" s="409">
        <f>SUM(D23:D26)</f>
        <v>0</v>
      </c>
      <c r="E27" s="410"/>
      <c r="F27" s="411"/>
    </row>
    <row r="28" spans="1:7" x14ac:dyDescent="0.3">
      <c r="A28" s="525" t="s">
        <v>292</v>
      </c>
      <c r="B28" s="738">
        <v>0</v>
      </c>
      <c r="C28" s="377">
        <f>B28*$C$2</f>
        <v>0</v>
      </c>
      <c r="D28" s="377">
        <f>B28-C28</f>
        <v>0</v>
      </c>
      <c r="E28" s="378"/>
      <c r="F28" s="379"/>
      <c r="G28" s="404"/>
    </row>
    <row r="29" spans="1:7" x14ac:dyDescent="0.3">
      <c r="A29" s="380" t="s">
        <v>279</v>
      </c>
      <c r="B29" s="381">
        <v>0</v>
      </c>
      <c r="C29" s="382">
        <f>B29*$C$2</f>
        <v>0</v>
      </c>
      <c r="D29" s="382">
        <f>B29-C29</f>
        <v>0</v>
      </c>
      <c r="E29" s="383"/>
      <c r="F29" s="528" t="s">
        <v>344</v>
      </c>
    </row>
    <row r="30" spans="1:7" x14ac:dyDescent="0.3">
      <c r="A30" s="385" t="s">
        <v>280</v>
      </c>
      <c r="B30" s="386">
        <v>0</v>
      </c>
      <c r="C30" s="387">
        <f>B30*$C$2</f>
        <v>0</v>
      </c>
      <c r="D30" s="387">
        <f>B30-C30</f>
        <v>0</v>
      </c>
      <c r="E30" s="388"/>
      <c r="F30" s="389"/>
    </row>
    <row r="31" spans="1:7" x14ac:dyDescent="0.3">
      <c r="A31" s="390" t="s">
        <v>281</v>
      </c>
      <c r="B31" s="391">
        <v>0</v>
      </c>
      <c r="C31" s="392">
        <f>B31*$C$2</f>
        <v>0</v>
      </c>
      <c r="D31" s="392">
        <f>B31-C31</f>
        <v>0</v>
      </c>
      <c r="E31" s="393"/>
      <c r="F31" s="394"/>
    </row>
    <row r="32" spans="1:7" ht="14.4" thickBot="1" x14ac:dyDescent="0.35">
      <c r="A32" s="408" t="s">
        <v>293</v>
      </c>
      <c r="B32" s="409">
        <f>SUM(B28:B31)</f>
        <v>0</v>
      </c>
      <c r="C32" s="409">
        <f>SUM(C28:C31)</f>
        <v>0</v>
      </c>
      <c r="D32" s="409">
        <f>SUM(D28:D31)</f>
        <v>0</v>
      </c>
      <c r="E32" s="410"/>
      <c r="F32" s="411"/>
    </row>
    <row r="33" spans="1:6" s="416" customFormat="1" ht="16.2" thickBot="1" x14ac:dyDescent="0.35">
      <c r="A33" s="412" t="s">
        <v>294</v>
      </c>
      <c r="B33" s="413">
        <f>B5+B11+B17+B23+B28</f>
        <v>0</v>
      </c>
      <c r="C33" s="413">
        <f>C5+C11+C17+C23+C28</f>
        <v>0</v>
      </c>
      <c r="D33" s="413">
        <f>D5+D11+D17+D23+D28</f>
        <v>0</v>
      </c>
      <c r="E33" s="414"/>
      <c r="F33" s="415"/>
    </row>
    <row r="34" spans="1:6" ht="4.3499999999999996" customHeight="1" x14ac:dyDescent="0.3">
      <c r="A34" s="417"/>
      <c r="B34" s="418"/>
      <c r="C34" s="418"/>
      <c r="D34" s="418"/>
      <c r="E34" s="419"/>
      <c r="F34" s="420"/>
    </row>
    <row r="35" spans="1:6" hidden="1" x14ac:dyDescent="0.3">
      <c r="A35" s="421" t="s">
        <v>295</v>
      </c>
      <c r="B35" s="377">
        <f>B5+B11+B17+B23+B28</f>
        <v>0</v>
      </c>
      <c r="C35" s="377">
        <f>B35*$C$2</f>
        <v>0</v>
      </c>
      <c r="D35" s="377">
        <v>0</v>
      </c>
      <c r="E35" s="378"/>
      <c r="F35" s="379"/>
    </row>
    <row r="36" spans="1:6" x14ac:dyDescent="0.3">
      <c r="A36" s="422" t="s">
        <v>296</v>
      </c>
      <c r="B36" s="382">
        <f>B6+B12+B18+B24+B29</f>
        <v>0</v>
      </c>
      <c r="C36" s="382">
        <f>B36*$C$2</f>
        <v>0</v>
      </c>
      <c r="D36" s="382">
        <v>0</v>
      </c>
      <c r="E36" s="423"/>
      <c r="F36" s="424" t="s">
        <v>297</v>
      </c>
    </row>
    <row r="37" spans="1:6" x14ac:dyDescent="0.3">
      <c r="A37" s="421" t="s">
        <v>298</v>
      </c>
      <c r="B37" s="377">
        <f>B7+B13+B19+B25+B30</f>
        <v>0</v>
      </c>
      <c r="C37" s="377">
        <f>B37*$C$2</f>
        <v>0</v>
      </c>
      <c r="D37" s="377">
        <v>0</v>
      </c>
      <c r="E37" s="378"/>
      <c r="F37" s="379" t="s">
        <v>297</v>
      </c>
    </row>
    <row r="38" spans="1:6" x14ac:dyDescent="0.3">
      <c r="A38" s="425" t="s">
        <v>299</v>
      </c>
      <c r="B38" s="392">
        <f>B8+B14+B20+B26+B31</f>
        <v>0</v>
      </c>
      <c r="C38" s="392">
        <f>B38*$C$2</f>
        <v>0</v>
      </c>
      <c r="D38" s="392">
        <v>0</v>
      </c>
      <c r="E38" s="426"/>
      <c r="F38" s="427" t="s">
        <v>297</v>
      </c>
    </row>
    <row r="39" spans="1:6" ht="3.6" customHeight="1" thickBot="1" x14ac:dyDescent="0.35">
      <c r="A39" s="428"/>
      <c r="B39" s="429"/>
      <c r="C39" s="429"/>
      <c r="D39" s="429"/>
      <c r="E39" s="430"/>
      <c r="F39" s="431"/>
    </row>
    <row r="40" spans="1:6" s="436" customFormat="1" ht="26.4" customHeight="1" thickBot="1" x14ac:dyDescent="0.35">
      <c r="A40" s="432" t="s">
        <v>300</v>
      </c>
      <c r="B40" s="433">
        <f>B9+B15+B21+B27+B32</f>
        <v>0</v>
      </c>
      <c r="C40" s="433">
        <f>C9+C15+C21+C27+C32</f>
        <v>0</v>
      </c>
      <c r="D40" s="433">
        <f>D9+D15+D21+D27+D32</f>
        <v>0</v>
      </c>
      <c r="E40" s="434"/>
      <c r="F40" s="435"/>
    </row>
    <row r="41" spans="1:6" s="520" customFormat="1" ht="18.600000000000001" customHeight="1" x14ac:dyDescent="0.3">
      <c r="A41" s="1261" t="s">
        <v>337</v>
      </c>
      <c r="B41" s="1261"/>
      <c r="C41" s="1261"/>
      <c r="D41" s="1261"/>
      <c r="E41" s="1261"/>
      <c r="F41" s="1261"/>
    </row>
    <row r="42" spans="1:6" ht="12" customHeight="1" x14ac:dyDescent="0.3"/>
    <row r="43" spans="1:6" ht="22.65" customHeight="1" x14ac:dyDescent="0.3">
      <c r="A43" s="521" t="s">
        <v>338</v>
      </c>
      <c r="B43" s="1259"/>
      <c r="C43" s="1259"/>
      <c r="D43" s="1259"/>
      <c r="E43" s="522"/>
    </row>
    <row r="44" spans="1:6" ht="12.6" customHeight="1" x14ac:dyDescent="0.3">
      <c r="A44" s="519"/>
      <c r="B44" s="519"/>
      <c r="C44" s="519"/>
      <c r="D44" s="519"/>
      <c r="E44" s="523" t="s">
        <v>339</v>
      </c>
    </row>
    <row r="45" spans="1:6" ht="28.65" customHeight="1" x14ac:dyDescent="0.3">
      <c r="A45" s="527" t="s">
        <v>342</v>
      </c>
      <c r="B45" s="1260"/>
      <c r="C45" s="1260"/>
      <c r="D45" s="1260"/>
      <c r="E45" s="522"/>
    </row>
    <row r="46" spans="1:6" x14ac:dyDescent="0.3">
      <c r="E46" s="524" t="s">
        <v>339</v>
      </c>
    </row>
  </sheetData>
  <sheetProtection algorithmName="SHA-512" hashValue="tUTzut9Wu+lH0wO5Gh5426eIuHXAiT9/DdpoqEBctA7dgb4ByY+04OPNE3RttS7jQf12V//mf4ykOGbjmsMY2A==" saltValue="ctVhivyu0WjCIdFvSGsoBg==" spinCount="100000" sheet="1" objects="1" scenarios="1" formatCells="0" formatColumns="0" formatRows="0"/>
  <mergeCells count="8">
    <mergeCell ref="B43:D43"/>
    <mergeCell ref="B45:D45"/>
    <mergeCell ref="A41:F41"/>
    <mergeCell ref="A2:A3"/>
    <mergeCell ref="B2:B3"/>
    <mergeCell ref="D2:D3"/>
    <mergeCell ref="E2:E3"/>
    <mergeCell ref="F2:F3"/>
  </mergeCells>
  <pageMargins left="0.45" right="0.45" top="0.5" bottom="0.5" header="0.3" footer="0.3"/>
  <pageSetup scale="75" orientation="landscape" horizontalDpi="1200" verticalDpi="1200" r:id="rId1"/>
  <headerFooter>
    <oddFooter>&amp;C&amp;"Arial Narrow,Regular"&amp;D, &amp;T&amp;R&amp;"Arial Narrow,Regular"&amp;F  -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Q75"/>
  <sheetViews>
    <sheetView workbookViewId="0">
      <selection activeCell="I3" sqref="I3"/>
    </sheetView>
  </sheetViews>
  <sheetFormatPr defaultColWidth="8.88671875" defaultRowHeight="13.8" x14ac:dyDescent="0.3"/>
  <cols>
    <col min="1" max="1" width="41.88671875" style="201" customWidth="1"/>
    <col min="2" max="3" width="5.44140625" style="201" customWidth="1"/>
    <col min="4" max="4" width="19.44140625" style="201" customWidth="1"/>
    <col min="5" max="5" width="19.109375" style="201" customWidth="1"/>
    <col min="6" max="6" width="20.88671875" style="201" customWidth="1"/>
    <col min="7" max="7" width="2.44140625" style="201" customWidth="1"/>
    <col min="8" max="8" width="12.109375" style="201" customWidth="1"/>
    <col min="9" max="9" width="35.5546875" style="201" bestFit="1" customWidth="1"/>
    <col min="10" max="16384" width="8.88671875" style="201"/>
  </cols>
  <sheetData>
    <row r="1" spans="1:17" ht="14.4" thickBot="1" x14ac:dyDescent="0.35">
      <c r="A1" s="1268" t="s">
        <v>149</v>
      </c>
      <c r="B1" s="1268"/>
      <c r="C1" s="1268"/>
      <c r="D1" s="1269"/>
      <c r="E1" s="1269"/>
      <c r="F1" s="1269"/>
    </row>
    <row r="2" spans="1:17" ht="14.4" thickBot="1" x14ac:dyDescent="0.35">
      <c r="D2" s="202" t="s">
        <v>150</v>
      </c>
      <c r="E2" s="203"/>
    </row>
    <row r="3" spans="1:17" s="279" customFormat="1" ht="14.25" customHeight="1" x14ac:dyDescent="0.3">
      <c r="A3" s="55"/>
      <c r="B3" s="542"/>
      <c r="C3" s="349"/>
      <c r="D3" s="349"/>
      <c r="E3" s="1273" t="str">
        <f>Budget!E5</f>
        <v>ID# ____-___-R (___)</v>
      </c>
      <c r="F3" s="1274"/>
      <c r="G3" s="543"/>
      <c r="I3" s="544"/>
      <c r="J3" s="544"/>
      <c r="K3" s="544"/>
      <c r="L3" s="544"/>
      <c r="M3" s="545"/>
      <c r="N3" s="546"/>
      <c r="O3" s="541"/>
      <c r="P3" s="541"/>
      <c r="Q3" s="541"/>
    </row>
    <row r="4" spans="1:17" ht="6" customHeight="1" thickBot="1" x14ac:dyDescent="0.35"/>
    <row r="5" spans="1:17" s="207" customFormat="1" ht="55.8" thickBot="1" x14ac:dyDescent="0.3">
      <c r="A5" s="204" t="s">
        <v>151</v>
      </c>
      <c r="B5" s="205" t="s">
        <v>84</v>
      </c>
      <c r="C5" s="205" t="s">
        <v>71</v>
      </c>
      <c r="D5" s="322" t="s">
        <v>152</v>
      </c>
      <c r="E5" s="322" t="s">
        <v>153</v>
      </c>
      <c r="F5" s="206" t="s">
        <v>154</v>
      </c>
      <c r="I5" s="208" t="s">
        <v>155</v>
      </c>
    </row>
    <row r="6" spans="1:17" x14ac:dyDescent="0.3">
      <c r="A6" s="209" t="s">
        <v>156</v>
      </c>
      <c r="B6" s="210"/>
      <c r="C6" s="210"/>
      <c r="D6" s="211"/>
      <c r="E6" s="211"/>
      <c r="F6" s="212"/>
      <c r="I6" s="315" t="s">
        <v>235</v>
      </c>
    </row>
    <row r="7" spans="1:17" x14ac:dyDescent="0.3">
      <c r="A7" s="213" t="s">
        <v>157</v>
      </c>
      <c r="B7" s="214">
        <v>1</v>
      </c>
      <c r="C7" s="214" t="s">
        <v>158</v>
      </c>
      <c r="D7" s="215">
        <v>0</v>
      </c>
      <c r="E7" s="215">
        <v>0</v>
      </c>
      <c r="F7" s="216">
        <f>E7-D7</f>
        <v>0</v>
      </c>
    </row>
    <row r="8" spans="1:17" x14ac:dyDescent="0.3">
      <c r="A8" s="213" t="s">
        <v>159</v>
      </c>
      <c r="B8" s="214">
        <v>1</v>
      </c>
      <c r="C8" s="214" t="s">
        <v>158</v>
      </c>
      <c r="D8" s="215">
        <v>0</v>
      </c>
      <c r="E8" s="215">
        <v>0</v>
      </c>
      <c r="F8" s="216">
        <f t="shared" ref="F8:F13" si="0">E8-D8</f>
        <v>0</v>
      </c>
    </row>
    <row r="9" spans="1:17" x14ac:dyDescent="0.3">
      <c r="A9" s="213" t="s">
        <v>160</v>
      </c>
      <c r="B9" s="214">
        <v>1</v>
      </c>
      <c r="C9" s="214" t="s">
        <v>158</v>
      </c>
      <c r="D9" s="215">
        <v>0</v>
      </c>
      <c r="E9" s="215">
        <v>0</v>
      </c>
      <c r="F9" s="216">
        <f t="shared" si="0"/>
        <v>0</v>
      </c>
    </row>
    <row r="10" spans="1:17" x14ac:dyDescent="0.3">
      <c r="A10" s="213" t="s">
        <v>161</v>
      </c>
      <c r="B10" s="214">
        <v>1</v>
      </c>
      <c r="C10" s="214" t="s">
        <v>158</v>
      </c>
      <c r="D10" s="215">
        <v>0</v>
      </c>
      <c r="E10" s="215">
        <v>0</v>
      </c>
      <c r="F10" s="216">
        <f t="shared" si="0"/>
        <v>0</v>
      </c>
    </row>
    <row r="11" spans="1:17" x14ac:dyDescent="0.3">
      <c r="A11" s="217" t="s">
        <v>162</v>
      </c>
      <c r="B11" s="218">
        <v>1</v>
      </c>
      <c r="C11" s="214" t="s">
        <v>158</v>
      </c>
      <c r="D11" s="219">
        <v>0</v>
      </c>
      <c r="E11" s="219">
        <v>0</v>
      </c>
      <c r="F11" s="216">
        <f>E11-D11</f>
        <v>0</v>
      </c>
    </row>
    <row r="12" spans="1:17" x14ac:dyDescent="0.3">
      <c r="A12" s="344" t="s">
        <v>245</v>
      </c>
      <c r="B12" s="218">
        <v>1</v>
      </c>
      <c r="C12" s="214" t="s">
        <v>158</v>
      </c>
      <c r="D12" s="219">
        <v>0</v>
      </c>
      <c r="E12" s="219">
        <v>0</v>
      </c>
      <c r="F12" s="216">
        <f>E12-D12</f>
        <v>0</v>
      </c>
    </row>
    <row r="13" spans="1:17" ht="14.4" thickBot="1" x14ac:dyDescent="0.35">
      <c r="A13" s="344" t="s">
        <v>245</v>
      </c>
      <c r="B13" s="218">
        <v>1</v>
      </c>
      <c r="C13" s="214" t="s">
        <v>158</v>
      </c>
      <c r="D13" s="219">
        <v>0</v>
      </c>
      <c r="E13" s="219">
        <v>0</v>
      </c>
      <c r="F13" s="216">
        <f t="shared" si="0"/>
        <v>0</v>
      </c>
    </row>
    <row r="14" spans="1:17" ht="14.4" thickBot="1" x14ac:dyDescent="0.35">
      <c r="A14" s="220" t="s">
        <v>163</v>
      </c>
      <c r="B14" s="221"/>
      <c r="C14" s="221"/>
      <c r="D14" s="222">
        <f>SUM(D7:D13)</f>
        <v>0</v>
      </c>
      <c r="E14" s="222">
        <f>SUM(E7:E13)</f>
        <v>0</v>
      </c>
      <c r="F14" s="223">
        <f>E14-D14</f>
        <v>0</v>
      </c>
    </row>
    <row r="15" spans="1:17" x14ac:dyDescent="0.3">
      <c r="A15" s="1270"/>
      <c r="B15" s="1271"/>
      <c r="C15" s="1271"/>
      <c r="D15" s="1271"/>
      <c r="E15" s="1271"/>
      <c r="F15" s="1272"/>
    </row>
    <row r="16" spans="1:17" x14ac:dyDescent="0.3">
      <c r="A16" s="209" t="s">
        <v>164</v>
      </c>
      <c r="B16" s="210"/>
      <c r="C16" s="210"/>
      <c r="D16" s="211"/>
      <c r="E16" s="211"/>
      <c r="F16" s="212"/>
      <c r="I16" s="224" t="s">
        <v>165</v>
      </c>
    </row>
    <row r="17" spans="1:6" x14ac:dyDescent="0.3">
      <c r="A17" s="213" t="s">
        <v>166</v>
      </c>
      <c r="B17" s="214">
        <v>1</v>
      </c>
      <c r="C17" s="214" t="s">
        <v>158</v>
      </c>
      <c r="D17" s="225">
        <v>0</v>
      </c>
      <c r="E17" s="225">
        <v>0</v>
      </c>
      <c r="F17" s="226">
        <f>E17-D17</f>
        <v>0</v>
      </c>
    </row>
    <row r="18" spans="1:6" x14ac:dyDescent="0.3">
      <c r="A18" s="316" t="s">
        <v>236</v>
      </c>
      <c r="B18" s="228">
        <v>1</v>
      </c>
      <c r="C18" s="214" t="s">
        <v>158</v>
      </c>
      <c r="D18" s="229">
        <v>0</v>
      </c>
      <c r="E18" s="229">
        <v>0</v>
      </c>
      <c r="F18" s="226">
        <f t="shared" ref="F18:F36" si="1">E18-D18</f>
        <v>0</v>
      </c>
    </row>
    <row r="19" spans="1:6" x14ac:dyDescent="0.3">
      <c r="A19" s="227" t="s">
        <v>167</v>
      </c>
      <c r="B19" s="228">
        <v>1</v>
      </c>
      <c r="C19" s="214" t="s">
        <v>158</v>
      </c>
      <c r="D19" s="229">
        <v>0</v>
      </c>
      <c r="E19" s="229">
        <v>0</v>
      </c>
      <c r="F19" s="226">
        <f t="shared" si="1"/>
        <v>0</v>
      </c>
    </row>
    <row r="20" spans="1:6" x14ac:dyDescent="0.3">
      <c r="A20" s="227" t="s">
        <v>168</v>
      </c>
      <c r="B20" s="228">
        <v>1</v>
      </c>
      <c r="C20" s="214" t="s">
        <v>158</v>
      </c>
      <c r="D20" s="229">
        <v>0</v>
      </c>
      <c r="E20" s="229">
        <v>0</v>
      </c>
      <c r="F20" s="226">
        <f t="shared" si="1"/>
        <v>0</v>
      </c>
    </row>
    <row r="21" spans="1:6" x14ac:dyDescent="0.3">
      <c r="A21" s="227" t="s">
        <v>169</v>
      </c>
      <c r="B21" s="228">
        <v>1</v>
      </c>
      <c r="C21" s="214" t="s">
        <v>158</v>
      </c>
      <c r="D21" s="229">
        <v>0</v>
      </c>
      <c r="E21" s="229">
        <v>0</v>
      </c>
      <c r="F21" s="226">
        <f t="shared" si="1"/>
        <v>0</v>
      </c>
    </row>
    <row r="22" spans="1:6" x14ac:dyDescent="0.3">
      <c r="A22" s="227" t="s">
        <v>170</v>
      </c>
      <c r="B22" s="228">
        <v>1</v>
      </c>
      <c r="C22" s="214" t="s">
        <v>158</v>
      </c>
      <c r="D22" s="229">
        <v>0</v>
      </c>
      <c r="E22" s="229">
        <v>0</v>
      </c>
      <c r="F22" s="226">
        <f t="shared" si="1"/>
        <v>0</v>
      </c>
    </row>
    <row r="23" spans="1:6" x14ac:dyDescent="0.3">
      <c r="A23" s="227" t="s">
        <v>171</v>
      </c>
      <c r="B23" s="228">
        <v>1</v>
      </c>
      <c r="C23" s="214" t="s">
        <v>158</v>
      </c>
      <c r="D23" s="229">
        <v>0</v>
      </c>
      <c r="E23" s="229">
        <v>0</v>
      </c>
      <c r="F23" s="226">
        <f t="shared" si="1"/>
        <v>0</v>
      </c>
    </row>
    <row r="24" spans="1:6" x14ac:dyDescent="0.3">
      <c r="A24" s="316" t="s">
        <v>237</v>
      </c>
      <c r="B24" s="228">
        <v>1</v>
      </c>
      <c r="C24" s="214" t="s">
        <v>158</v>
      </c>
      <c r="D24" s="229">
        <v>0</v>
      </c>
      <c r="E24" s="229">
        <v>0</v>
      </c>
      <c r="F24" s="226">
        <f t="shared" si="1"/>
        <v>0</v>
      </c>
    </row>
    <row r="25" spans="1:6" x14ac:dyDescent="0.3">
      <c r="A25" s="316" t="s">
        <v>238</v>
      </c>
      <c r="B25" s="228">
        <v>1</v>
      </c>
      <c r="C25" s="214" t="s">
        <v>158</v>
      </c>
      <c r="D25" s="229">
        <v>0</v>
      </c>
      <c r="E25" s="229">
        <v>0</v>
      </c>
      <c r="F25" s="226">
        <f t="shared" si="1"/>
        <v>0</v>
      </c>
    </row>
    <row r="26" spans="1:6" x14ac:dyDescent="0.3">
      <c r="A26" s="227" t="s">
        <v>172</v>
      </c>
      <c r="B26" s="228">
        <v>1</v>
      </c>
      <c r="C26" s="214" t="s">
        <v>158</v>
      </c>
      <c r="D26" s="229">
        <v>0</v>
      </c>
      <c r="E26" s="229">
        <v>0</v>
      </c>
      <c r="F26" s="226">
        <f t="shared" si="1"/>
        <v>0</v>
      </c>
    </row>
    <row r="27" spans="1:6" x14ac:dyDescent="0.3">
      <c r="A27" s="227" t="s">
        <v>173</v>
      </c>
      <c r="B27" s="228">
        <v>1</v>
      </c>
      <c r="C27" s="214" t="s">
        <v>158</v>
      </c>
      <c r="D27" s="229">
        <v>0</v>
      </c>
      <c r="E27" s="229">
        <v>0</v>
      </c>
      <c r="F27" s="226">
        <f t="shared" si="1"/>
        <v>0</v>
      </c>
    </row>
    <row r="28" spans="1:6" x14ac:dyDescent="0.3">
      <c r="A28" s="227" t="s">
        <v>174</v>
      </c>
      <c r="B28" s="228">
        <v>1</v>
      </c>
      <c r="C28" s="214" t="s">
        <v>158</v>
      </c>
      <c r="D28" s="229">
        <v>0</v>
      </c>
      <c r="E28" s="229">
        <v>0</v>
      </c>
      <c r="F28" s="226">
        <f t="shared" si="1"/>
        <v>0</v>
      </c>
    </row>
    <row r="29" spans="1:6" x14ac:dyDescent="0.3">
      <c r="A29" s="227" t="s">
        <v>175</v>
      </c>
      <c r="B29" s="228">
        <v>1</v>
      </c>
      <c r="C29" s="214" t="s">
        <v>158</v>
      </c>
      <c r="D29" s="229">
        <v>0</v>
      </c>
      <c r="E29" s="229">
        <v>0</v>
      </c>
      <c r="F29" s="226">
        <f t="shared" si="1"/>
        <v>0</v>
      </c>
    </row>
    <row r="30" spans="1:6" x14ac:dyDescent="0.3">
      <c r="A30" s="227" t="s">
        <v>176</v>
      </c>
      <c r="B30" s="228">
        <v>1</v>
      </c>
      <c r="C30" s="214" t="s">
        <v>158</v>
      </c>
      <c r="D30" s="229">
        <v>0</v>
      </c>
      <c r="E30" s="229">
        <v>0</v>
      </c>
      <c r="F30" s="226">
        <f t="shared" si="1"/>
        <v>0</v>
      </c>
    </row>
    <row r="31" spans="1:6" x14ac:dyDescent="0.3">
      <c r="A31" s="234" t="s">
        <v>177</v>
      </c>
      <c r="B31" s="231">
        <v>1</v>
      </c>
      <c r="C31" s="214" t="s">
        <v>158</v>
      </c>
      <c r="D31" s="232">
        <v>0</v>
      </c>
      <c r="E31" s="232">
        <v>0</v>
      </c>
      <c r="F31" s="233">
        <f t="shared" si="1"/>
        <v>0</v>
      </c>
    </row>
    <row r="32" spans="1:6" x14ac:dyDescent="0.3">
      <c r="A32" s="230" t="s">
        <v>178</v>
      </c>
      <c r="B32" s="231">
        <v>1</v>
      </c>
      <c r="C32" s="214" t="s">
        <v>158</v>
      </c>
      <c r="D32" s="232">
        <v>0</v>
      </c>
      <c r="E32" s="232">
        <v>0</v>
      </c>
      <c r="F32" s="233">
        <f t="shared" si="1"/>
        <v>0</v>
      </c>
    </row>
    <row r="33" spans="1:6" x14ac:dyDescent="0.3">
      <c r="A33" s="320" t="s">
        <v>179</v>
      </c>
      <c r="B33" s="231">
        <v>1</v>
      </c>
      <c r="C33" s="214" t="s">
        <v>158</v>
      </c>
      <c r="D33" s="232">
        <v>0</v>
      </c>
      <c r="E33" s="232">
        <v>0</v>
      </c>
      <c r="F33" s="233">
        <f t="shared" si="1"/>
        <v>0</v>
      </c>
    </row>
    <row r="34" spans="1:6" x14ac:dyDescent="0.3">
      <c r="A34" s="320" t="s">
        <v>179</v>
      </c>
      <c r="B34" s="231">
        <v>1</v>
      </c>
      <c r="C34" s="214" t="s">
        <v>158</v>
      </c>
      <c r="D34" s="232">
        <v>0</v>
      </c>
      <c r="E34" s="232">
        <v>0</v>
      </c>
      <c r="F34" s="233">
        <f>E34-D34</f>
        <v>0</v>
      </c>
    </row>
    <row r="35" spans="1:6" x14ac:dyDescent="0.3">
      <c r="A35" s="320" t="s">
        <v>179</v>
      </c>
      <c r="B35" s="231">
        <v>1</v>
      </c>
      <c r="C35" s="214" t="s">
        <v>158</v>
      </c>
      <c r="D35" s="232">
        <v>0</v>
      </c>
      <c r="E35" s="232">
        <v>0</v>
      </c>
      <c r="F35" s="233">
        <f t="shared" si="1"/>
        <v>0</v>
      </c>
    </row>
    <row r="36" spans="1:6" ht="14.4" thickBot="1" x14ac:dyDescent="0.35">
      <c r="A36" s="320" t="s">
        <v>179</v>
      </c>
      <c r="B36" s="231">
        <v>1</v>
      </c>
      <c r="C36" s="214" t="s">
        <v>158</v>
      </c>
      <c r="D36" s="232">
        <v>0</v>
      </c>
      <c r="E36" s="232">
        <v>0</v>
      </c>
      <c r="F36" s="233">
        <f t="shared" si="1"/>
        <v>0</v>
      </c>
    </row>
    <row r="37" spans="1:6" ht="14.4" thickBot="1" x14ac:dyDescent="0.35">
      <c r="A37" s="235" t="s">
        <v>180</v>
      </c>
      <c r="B37" s="236"/>
      <c r="C37" s="236"/>
      <c r="D37" s="237">
        <f>SUM(D17:D36)</f>
        <v>0</v>
      </c>
      <c r="E37" s="237">
        <f>SUM(E17:E36)</f>
        <v>0</v>
      </c>
      <c r="F37" s="238">
        <f t="shared" ref="F37:F46" si="2">E37-D37</f>
        <v>0</v>
      </c>
    </row>
    <row r="38" spans="1:6" x14ac:dyDescent="0.3">
      <c r="A38" s="321" t="s">
        <v>181</v>
      </c>
      <c r="B38" s="218">
        <v>1</v>
      </c>
      <c r="C38" s="214" t="s">
        <v>158</v>
      </c>
      <c r="D38" s="341">
        <v>0</v>
      </c>
      <c r="E38" s="341">
        <v>0</v>
      </c>
      <c r="F38" s="239">
        <f t="shared" si="2"/>
        <v>0</v>
      </c>
    </row>
    <row r="39" spans="1:6" x14ac:dyDescent="0.3">
      <c r="A39" s="242" t="s">
        <v>182</v>
      </c>
      <c r="B39" s="228">
        <v>1</v>
      </c>
      <c r="C39" s="214" t="s">
        <v>158</v>
      </c>
      <c r="D39" s="254">
        <v>0</v>
      </c>
      <c r="E39" s="254">
        <v>0</v>
      </c>
      <c r="F39" s="239">
        <f t="shared" si="2"/>
        <v>0</v>
      </c>
    </row>
    <row r="40" spans="1:6" ht="14.4" thickBot="1" x14ac:dyDescent="0.35">
      <c r="A40" s="244" t="s">
        <v>182</v>
      </c>
      <c r="B40" s="228">
        <v>1</v>
      </c>
      <c r="C40" s="214" t="s">
        <v>158</v>
      </c>
      <c r="D40" s="254">
        <v>0</v>
      </c>
      <c r="E40" s="254">
        <v>0</v>
      </c>
      <c r="F40" s="239">
        <f t="shared" si="2"/>
        <v>0</v>
      </c>
    </row>
    <row r="41" spans="1:6" ht="14.4" thickBot="1" x14ac:dyDescent="0.35">
      <c r="A41" s="235" t="s">
        <v>183</v>
      </c>
      <c r="B41" s="236"/>
      <c r="C41" s="236"/>
      <c r="D41" s="237">
        <f>SUM(D38:D40)</f>
        <v>0</v>
      </c>
      <c r="E41" s="237">
        <f>SUM(E38:E40)</f>
        <v>0</v>
      </c>
      <c r="F41" s="238">
        <f t="shared" si="2"/>
        <v>0</v>
      </c>
    </row>
    <row r="42" spans="1:6" x14ac:dyDescent="0.3">
      <c r="A42" s="234" t="s">
        <v>184</v>
      </c>
      <c r="B42" s="240">
        <v>1</v>
      </c>
      <c r="C42" s="214" t="s">
        <v>158</v>
      </c>
      <c r="D42" s="342">
        <v>0</v>
      </c>
      <c r="E42" s="342">
        <v>0</v>
      </c>
      <c r="F42" s="241">
        <f t="shared" si="2"/>
        <v>0</v>
      </c>
    </row>
    <row r="43" spans="1:6" x14ac:dyDescent="0.3">
      <c r="A43" s="317" t="s">
        <v>239</v>
      </c>
      <c r="B43" s="231">
        <v>1</v>
      </c>
      <c r="C43" s="214" t="s">
        <v>158</v>
      </c>
      <c r="D43" s="232">
        <v>0</v>
      </c>
      <c r="E43" s="232">
        <v>0</v>
      </c>
      <c r="F43" s="243">
        <f t="shared" si="2"/>
        <v>0</v>
      </c>
    </row>
    <row r="44" spans="1:6" x14ac:dyDescent="0.3">
      <c r="A44" s="242" t="s">
        <v>185</v>
      </c>
      <c r="B44" s="228">
        <v>1</v>
      </c>
      <c r="C44" s="214" t="s">
        <v>158</v>
      </c>
      <c r="D44" s="232">
        <v>0</v>
      </c>
      <c r="E44" s="232">
        <v>0</v>
      </c>
      <c r="F44" s="243">
        <f t="shared" si="2"/>
        <v>0</v>
      </c>
    </row>
    <row r="45" spans="1:6" x14ac:dyDescent="0.3">
      <c r="A45" s="242" t="s">
        <v>185</v>
      </c>
      <c r="B45" s="228">
        <v>1</v>
      </c>
      <c r="C45" s="214" t="s">
        <v>158</v>
      </c>
      <c r="D45" s="232">
        <v>0</v>
      </c>
      <c r="E45" s="232">
        <v>0</v>
      </c>
      <c r="F45" s="243">
        <f t="shared" si="2"/>
        <v>0</v>
      </c>
    </row>
    <row r="46" spans="1:6" ht="14.4" thickBot="1" x14ac:dyDescent="0.35">
      <c r="A46" s="244" t="s">
        <v>185</v>
      </c>
      <c r="B46" s="245">
        <v>1</v>
      </c>
      <c r="C46" s="214" t="s">
        <v>158</v>
      </c>
      <c r="D46" s="343">
        <v>0</v>
      </c>
      <c r="E46" s="343">
        <v>0</v>
      </c>
      <c r="F46" s="243">
        <f t="shared" si="2"/>
        <v>0</v>
      </c>
    </row>
    <row r="47" spans="1:6" ht="14.4" thickBot="1" x14ac:dyDescent="0.35">
      <c r="A47" s="235" t="s">
        <v>186</v>
      </c>
      <c r="B47" s="236"/>
      <c r="C47" s="236"/>
      <c r="D47" s="237">
        <f>SUM(D42:D46)</f>
        <v>0</v>
      </c>
      <c r="E47" s="237">
        <f>SUM(E42:E46)</f>
        <v>0</v>
      </c>
      <c r="F47" s="238">
        <f>SUM(F42:F46)</f>
        <v>0</v>
      </c>
    </row>
    <row r="48" spans="1:6" s="250" customFormat="1" x14ac:dyDescent="0.3">
      <c r="A48" s="246" t="s">
        <v>187</v>
      </c>
      <c r="B48" s="247"/>
      <c r="C48" s="247"/>
      <c r="D48" s="248">
        <f>D37+D41+D47</f>
        <v>0</v>
      </c>
      <c r="E48" s="248">
        <f>E37+E41+E47</f>
        <v>0</v>
      </c>
      <c r="F48" s="249">
        <f>F37+F41+F47</f>
        <v>0</v>
      </c>
    </row>
    <row r="49" spans="1:9" ht="6.75" customHeight="1" x14ac:dyDescent="0.3">
      <c r="D49" s="251"/>
      <c r="E49" s="251"/>
      <c r="F49" s="251"/>
    </row>
    <row r="50" spans="1:9" ht="14.4" thickBot="1" x14ac:dyDescent="0.35">
      <c r="A50" s="319" t="s">
        <v>241</v>
      </c>
      <c r="B50" s="252"/>
      <c r="C50" s="253"/>
      <c r="D50" s="254">
        <v>0</v>
      </c>
      <c r="E50" s="254">
        <v>0</v>
      </c>
      <c r="F50" s="239">
        <f>E50-D50</f>
        <v>0</v>
      </c>
      <c r="I50" s="318" t="s">
        <v>240</v>
      </c>
    </row>
    <row r="51" spans="1:9" s="250" customFormat="1" ht="14.4" thickBot="1" x14ac:dyDescent="0.35">
      <c r="A51" s="255" t="s">
        <v>188</v>
      </c>
      <c r="B51" s="256"/>
      <c r="C51" s="256"/>
      <c r="D51" s="257">
        <f>D14+D48+D50</f>
        <v>0</v>
      </c>
      <c r="E51" s="257">
        <f>E14+E48+E50</f>
        <v>0</v>
      </c>
      <c r="F51" s="258">
        <f>F14+F48+F50</f>
        <v>0</v>
      </c>
    </row>
    <row r="52" spans="1:9" s="250" customFormat="1" ht="6.75" customHeight="1" thickBot="1" x14ac:dyDescent="0.35">
      <c r="A52" s="259"/>
      <c r="B52" s="260"/>
      <c r="C52" s="260"/>
      <c r="D52" s="261"/>
      <c r="E52" s="261"/>
      <c r="F52" s="262"/>
    </row>
    <row r="53" spans="1:9" x14ac:dyDescent="0.3">
      <c r="A53" s="263" t="s">
        <v>189</v>
      </c>
      <c r="B53" s="264"/>
      <c r="C53" s="264"/>
      <c r="D53" s="265"/>
      <c r="E53" s="265"/>
      <c r="F53" s="266"/>
    </row>
    <row r="54" spans="1:9" x14ac:dyDescent="0.3">
      <c r="A54" s="267" t="s">
        <v>190</v>
      </c>
      <c r="B54" s="214">
        <v>1</v>
      </c>
      <c r="C54" s="214" t="s">
        <v>158</v>
      </c>
      <c r="D54" s="225">
        <v>0</v>
      </c>
      <c r="E54" s="225">
        <v>0</v>
      </c>
      <c r="F54" s="268"/>
    </row>
    <row r="55" spans="1:9" x14ac:dyDescent="0.3">
      <c r="A55" s="242" t="s">
        <v>191</v>
      </c>
      <c r="B55" s="228">
        <v>1</v>
      </c>
      <c r="C55" s="228" t="s">
        <v>158</v>
      </c>
      <c r="D55" s="229">
        <v>0</v>
      </c>
      <c r="E55" s="229">
        <v>0</v>
      </c>
      <c r="F55" s="268"/>
    </row>
    <row r="56" spans="1:9" x14ac:dyDescent="0.3">
      <c r="A56" s="242" t="s">
        <v>192</v>
      </c>
      <c r="B56" s="228">
        <v>1</v>
      </c>
      <c r="C56" s="228" t="s">
        <v>158</v>
      </c>
      <c r="D56" s="229">
        <v>0</v>
      </c>
      <c r="E56" s="229">
        <v>0</v>
      </c>
      <c r="F56" s="268"/>
    </row>
    <row r="57" spans="1:9" x14ac:dyDescent="0.3">
      <c r="A57" s="242" t="s">
        <v>193</v>
      </c>
      <c r="B57" s="228">
        <v>1</v>
      </c>
      <c r="C57" s="228" t="s">
        <v>158</v>
      </c>
      <c r="D57" s="229">
        <v>0</v>
      </c>
      <c r="E57" s="229">
        <v>0</v>
      </c>
      <c r="F57" s="268"/>
    </row>
    <row r="58" spans="1:9" x14ac:dyDescent="0.3">
      <c r="A58" s="242" t="s">
        <v>194</v>
      </c>
      <c r="B58" s="228">
        <v>1</v>
      </c>
      <c r="C58" s="228" t="s">
        <v>158</v>
      </c>
      <c r="D58" s="229">
        <v>0</v>
      </c>
      <c r="E58" s="229">
        <v>0</v>
      </c>
      <c r="F58" s="268"/>
    </row>
    <row r="59" spans="1:9" x14ac:dyDescent="0.3">
      <c r="A59" s="242" t="s">
        <v>195</v>
      </c>
      <c r="B59" s="228">
        <v>1</v>
      </c>
      <c r="C59" s="228" t="s">
        <v>158</v>
      </c>
      <c r="D59" s="229">
        <v>0</v>
      </c>
      <c r="E59" s="229">
        <v>0</v>
      </c>
      <c r="F59" s="268"/>
    </row>
    <row r="60" spans="1:9" x14ac:dyDescent="0.3">
      <c r="A60" s="242" t="s">
        <v>196</v>
      </c>
      <c r="B60" s="228">
        <v>1</v>
      </c>
      <c r="C60" s="228" t="s">
        <v>158</v>
      </c>
      <c r="D60" s="229">
        <v>0</v>
      </c>
      <c r="E60" s="229">
        <v>0</v>
      </c>
      <c r="F60" s="268"/>
    </row>
    <row r="61" spans="1:9" x14ac:dyDescent="0.3">
      <c r="A61" s="317" t="s">
        <v>197</v>
      </c>
      <c r="B61" s="228">
        <v>1</v>
      </c>
      <c r="C61" s="228" t="s">
        <v>158</v>
      </c>
      <c r="D61" s="229">
        <v>0</v>
      </c>
      <c r="E61" s="229">
        <v>0</v>
      </c>
      <c r="F61" s="268"/>
    </row>
    <row r="62" spans="1:9" x14ac:dyDescent="0.3">
      <c r="A62" s="317"/>
      <c r="B62" s="228">
        <v>1</v>
      </c>
      <c r="C62" s="228" t="s">
        <v>158</v>
      </c>
      <c r="D62" s="229">
        <v>0</v>
      </c>
      <c r="E62" s="229">
        <v>0</v>
      </c>
      <c r="F62" s="268"/>
    </row>
    <row r="63" spans="1:9" x14ac:dyDescent="0.3">
      <c r="A63" s="317"/>
      <c r="B63" s="228">
        <v>1</v>
      </c>
      <c r="C63" s="228" t="s">
        <v>158</v>
      </c>
      <c r="D63" s="229">
        <v>0</v>
      </c>
      <c r="E63" s="229">
        <v>0</v>
      </c>
      <c r="F63" s="268"/>
    </row>
    <row r="64" spans="1:9" x14ac:dyDescent="0.3">
      <c r="A64" s="317"/>
      <c r="B64" s="228">
        <v>1</v>
      </c>
      <c r="C64" s="228" t="s">
        <v>158</v>
      </c>
      <c r="D64" s="229">
        <v>0</v>
      </c>
      <c r="E64" s="229">
        <v>0</v>
      </c>
      <c r="F64" s="268"/>
    </row>
    <row r="65" spans="1:6" x14ac:dyDescent="0.3">
      <c r="A65" s="317"/>
      <c r="B65" s="228">
        <v>1</v>
      </c>
      <c r="C65" s="228" t="s">
        <v>158</v>
      </c>
      <c r="D65" s="229">
        <v>0</v>
      </c>
      <c r="E65" s="229">
        <v>0</v>
      </c>
      <c r="F65" s="268"/>
    </row>
    <row r="66" spans="1:6" x14ac:dyDescent="0.3">
      <c r="A66" s="317"/>
      <c r="B66" s="228">
        <v>1</v>
      </c>
      <c r="C66" s="228" t="s">
        <v>158</v>
      </c>
      <c r="D66" s="229">
        <v>0</v>
      </c>
      <c r="E66" s="229">
        <v>0</v>
      </c>
      <c r="F66" s="268"/>
    </row>
    <row r="67" spans="1:6" x14ac:dyDescent="0.3">
      <c r="A67" s="317"/>
      <c r="B67" s="228">
        <v>1</v>
      </c>
      <c r="C67" s="228" t="s">
        <v>158</v>
      </c>
      <c r="D67" s="229">
        <v>0</v>
      </c>
      <c r="E67" s="229">
        <v>0</v>
      </c>
      <c r="F67" s="268"/>
    </row>
    <row r="68" spans="1:6" x14ac:dyDescent="0.3">
      <c r="A68" s="317"/>
      <c r="B68" s="228">
        <v>1</v>
      </c>
      <c r="C68" s="228" t="s">
        <v>158</v>
      </c>
      <c r="D68" s="229">
        <v>0</v>
      </c>
      <c r="E68" s="229">
        <v>0</v>
      </c>
      <c r="F68" s="268"/>
    </row>
    <row r="69" spans="1:6" x14ac:dyDescent="0.3">
      <c r="A69" s="317"/>
      <c r="B69" s="228">
        <v>1</v>
      </c>
      <c r="C69" s="228" t="s">
        <v>158</v>
      </c>
      <c r="D69" s="229">
        <v>0</v>
      </c>
      <c r="E69" s="229">
        <v>0</v>
      </c>
      <c r="F69" s="268"/>
    </row>
    <row r="70" spans="1:6" x14ac:dyDescent="0.3">
      <c r="A70" s="317"/>
      <c r="B70" s="228">
        <v>1</v>
      </c>
      <c r="C70" s="228" t="s">
        <v>158</v>
      </c>
      <c r="D70" s="229">
        <v>0</v>
      </c>
      <c r="E70" s="229">
        <v>0</v>
      </c>
      <c r="F70" s="268"/>
    </row>
    <row r="71" spans="1:6" x14ac:dyDescent="0.3">
      <c r="A71" s="317"/>
      <c r="B71" s="228">
        <v>1</v>
      </c>
      <c r="C71" s="228" t="s">
        <v>158</v>
      </c>
      <c r="D71" s="229">
        <v>0</v>
      </c>
      <c r="E71" s="229">
        <v>0</v>
      </c>
      <c r="F71" s="268"/>
    </row>
    <row r="72" spans="1:6" x14ac:dyDescent="0.3">
      <c r="A72" s="317"/>
      <c r="B72" s="228">
        <v>1</v>
      </c>
      <c r="C72" s="228" t="s">
        <v>158</v>
      </c>
      <c r="D72" s="229">
        <v>0</v>
      </c>
      <c r="E72" s="229">
        <v>0</v>
      </c>
      <c r="F72" s="268"/>
    </row>
    <row r="73" spans="1:6" ht="14.4" thickBot="1" x14ac:dyDescent="0.35">
      <c r="A73" s="317"/>
      <c r="B73" s="228">
        <v>1</v>
      </c>
      <c r="C73" s="228" t="s">
        <v>158</v>
      </c>
      <c r="D73" s="229">
        <v>0</v>
      </c>
      <c r="E73" s="229">
        <v>0</v>
      </c>
      <c r="F73" s="268"/>
    </row>
    <row r="74" spans="1:6" ht="14.4" thickBot="1" x14ac:dyDescent="0.35">
      <c r="A74" s="235" t="s">
        <v>198</v>
      </c>
      <c r="B74" s="236"/>
      <c r="C74" s="236"/>
      <c r="D74" s="237">
        <f>SUM(D54:D73)</f>
        <v>0</v>
      </c>
      <c r="E74" s="237">
        <f>SUM(E54:E73)</f>
        <v>0</v>
      </c>
      <c r="F74" s="269"/>
    </row>
    <row r="75" spans="1:6" s="250" customFormat="1" ht="14.4" thickBot="1" x14ac:dyDescent="0.35">
      <c r="A75" s="270" t="s">
        <v>199</v>
      </c>
      <c r="B75" s="271"/>
      <c r="C75" s="271"/>
      <c r="D75" s="272">
        <f>D51+D74</f>
        <v>0</v>
      </c>
      <c r="E75" s="272">
        <f>E51+E74</f>
        <v>0</v>
      </c>
      <c r="F75" s="273">
        <f>F51+F74</f>
        <v>0</v>
      </c>
    </row>
  </sheetData>
  <sheetProtection algorithmName="SHA-512" hashValue="qKgC5YpltQit9G9J3AddTIi33GFnpDYpAwpDP2m20EUxoNlGhj3hbFGdjTbaJPHPs4O8/uS73BhSPFbCE6I6YA==" saltValue="EF6U+XfRVa2Fc2uX7MNqLA==" spinCount="100000" sheet="1" objects="1" scenarios="1" formatCells="0" formatColumns="0" formatRows="0"/>
  <mergeCells count="3">
    <mergeCell ref="A1:F1"/>
    <mergeCell ref="A15:F15"/>
    <mergeCell ref="E3:F3"/>
  </mergeCells>
  <pageMargins left="0.45" right="0.45" top="1" bottom="0.5" header="0.55000000000000004" footer="0.3"/>
  <pageSetup scale="80" orientation="portrait" r:id="rId1"/>
  <headerFooter>
    <oddHeader xml:space="preserve">&amp;C&amp;"Arial,Regular" Hardening - Code Plus </oddHeader>
    <oddFooter>&amp;R&amp;"Arial,Regular"&amp;D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Q66"/>
  <sheetViews>
    <sheetView zoomScaleNormal="100" workbookViewId="0">
      <selection activeCell="O7" sqref="O7"/>
    </sheetView>
  </sheetViews>
  <sheetFormatPr defaultColWidth="9.44140625" defaultRowHeight="13.2" x14ac:dyDescent="0.25"/>
  <cols>
    <col min="1" max="1" width="2.5546875" style="3" customWidth="1"/>
    <col min="2" max="2" width="8.44140625" style="3" customWidth="1"/>
    <col min="3" max="3" width="10.5546875" style="3" customWidth="1"/>
    <col min="4" max="4" width="4.5546875" style="3" customWidth="1"/>
    <col min="5" max="5" width="5.5546875" style="3" customWidth="1"/>
    <col min="6" max="6" width="4.109375" style="3" customWidth="1"/>
    <col min="7" max="7" width="0.5546875" style="3" customWidth="1"/>
    <col min="8" max="8" width="17" style="3" customWidth="1"/>
    <col min="9" max="9" width="1.88671875" style="3" customWidth="1"/>
    <col min="10" max="10" width="16.44140625" style="3" customWidth="1"/>
    <col min="11" max="11" width="10.44140625" style="3" customWidth="1"/>
    <col min="12" max="12" width="18.33203125" style="3" customWidth="1"/>
    <col min="13" max="13" width="4.109375" style="50" customWidth="1"/>
    <col min="14" max="14" width="1.5546875" style="3" customWidth="1"/>
    <col min="15" max="15" width="17.5546875" style="3" customWidth="1"/>
    <col min="16" max="16" width="17" style="3" customWidth="1"/>
    <col min="17" max="17" width="11.88671875" style="3" bestFit="1" customWidth="1"/>
    <col min="18" max="18" width="18.44140625" style="3" customWidth="1"/>
    <col min="19" max="16384" width="9.44140625" style="3"/>
  </cols>
  <sheetData>
    <row r="1" spans="1:17" ht="15.6" x14ac:dyDescent="0.3">
      <c r="A1" s="2" t="s">
        <v>80</v>
      </c>
      <c r="B1" s="1158" t="s">
        <v>10</v>
      </c>
      <c r="C1" s="1158"/>
      <c r="D1" s="1158"/>
      <c r="E1" s="1158"/>
      <c r="F1" s="1158"/>
      <c r="G1" s="1158"/>
      <c r="H1" s="1158"/>
      <c r="I1" s="1158"/>
      <c r="J1" s="1158"/>
      <c r="K1" s="58"/>
      <c r="L1" s="354" t="str">
        <f>Budget!E5</f>
        <v>ID# ____-___-R (___)</v>
      </c>
      <c r="M1" s="51"/>
      <c r="N1" s="83"/>
    </row>
    <row r="2" spans="1:17" s="33" customFormat="1" ht="10.199999999999999" x14ac:dyDescent="0.2">
      <c r="A2" s="152"/>
      <c r="B2" s="153"/>
      <c r="C2" s="153"/>
      <c r="D2" s="153"/>
      <c r="E2" s="153"/>
      <c r="F2" s="153"/>
      <c r="G2" s="153"/>
      <c r="H2" s="153"/>
      <c r="I2" s="153"/>
      <c r="J2" s="153"/>
      <c r="K2" s="154"/>
      <c r="L2" s="154"/>
      <c r="M2" s="155"/>
      <c r="N2" s="84"/>
    </row>
    <row r="3" spans="1:17" ht="6" customHeight="1" thickBot="1" x14ac:dyDescent="0.3">
      <c r="A3" s="2"/>
      <c r="B3" s="1158"/>
      <c r="C3" s="1158"/>
      <c r="D3" s="1158"/>
      <c r="E3" s="1158"/>
      <c r="F3" s="1158"/>
      <c r="G3" s="1158"/>
      <c r="H3" s="1158"/>
      <c r="I3" s="1158"/>
      <c r="J3" s="1158"/>
      <c r="N3" s="83"/>
    </row>
    <row r="4" spans="1:17" ht="50.25" customHeight="1" thickBot="1" x14ac:dyDescent="0.3">
      <c r="B4" s="1164" t="s">
        <v>99</v>
      </c>
      <c r="C4" s="1164"/>
      <c r="D4" s="1164"/>
      <c r="E4" s="1164"/>
      <c r="F4" s="1164"/>
      <c r="G4" s="1164"/>
      <c r="H4" s="1164"/>
      <c r="I4" s="1164"/>
      <c r="J4" s="1164"/>
      <c r="K4" s="1164"/>
      <c r="L4" s="1164"/>
      <c r="N4" s="83"/>
      <c r="O4" s="312" t="s">
        <v>48</v>
      </c>
      <c r="P4" s="311" t="s">
        <v>72</v>
      </c>
    </row>
    <row r="5" spans="1:17" x14ac:dyDescent="0.25">
      <c r="B5" s="6"/>
      <c r="C5" s="6"/>
      <c r="D5" s="6"/>
      <c r="E5" s="6"/>
      <c r="F5" s="6"/>
      <c r="G5" s="6"/>
      <c r="H5" s="6"/>
      <c r="I5" s="6"/>
      <c r="J5" s="48"/>
      <c r="M5" s="156" t="s">
        <v>29</v>
      </c>
      <c r="N5" s="83"/>
      <c r="O5" s="131"/>
      <c r="P5" s="85"/>
    </row>
    <row r="6" spans="1:17" ht="3.6" customHeight="1" x14ac:dyDescent="0.25">
      <c r="A6" s="8"/>
      <c r="B6" s="8"/>
      <c r="C6" s="8"/>
      <c r="D6" s="8"/>
      <c r="E6" s="8"/>
      <c r="F6" s="8"/>
      <c r="G6" s="8"/>
      <c r="H6" s="8"/>
      <c r="I6" s="8"/>
      <c r="J6" s="48"/>
      <c r="N6" s="83"/>
      <c r="O6" s="131"/>
      <c r="P6" s="85"/>
    </row>
    <row r="7" spans="1:17" x14ac:dyDescent="0.25">
      <c r="A7" s="79">
        <v>1</v>
      </c>
      <c r="B7" s="1279" t="s">
        <v>11</v>
      </c>
      <c r="C7" s="1279"/>
      <c r="D7" s="1279"/>
      <c r="E7" s="1279"/>
      <c r="F7" s="1279"/>
      <c r="G7" s="11"/>
      <c r="H7" s="353" t="e">
        <f>H25*J7+M7</f>
        <v>#DIV/0!</v>
      </c>
      <c r="I7" s="13"/>
      <c r="J7" s="173" t="e">
        <f>Budget!K473</f>
        <v>#DIV/0!</v>
      </c>
      <c r="K7" s="3" t="s">
        <v>12</v>
      </c>
      <c r="L7" s="15" t="s">
        <v>13</v>
      </c>
      <c r="M7" s="67">
        <v>0</v>
      </c>
      <c r="N7" s="83"/>
      <c r="O7" s="324">
        <v>0</v>
      </c>
      <c r="P7" s="325" t="e">
        <f>H7-O7</f>
        <v>#DIV/0!</v>
      </c>
    </row>
    <row r="8" spans="1:17" x14ac:dyDescent="0.25">
      <c r="A8" s="79"/>
      <c r="B8" s="17"/>
      <c r="C8" s="17"/>
      <c r="D8" s="18"/>
      <c r="E8" s="19"/>
      <c r="F8" s="20"/>
      <c r="G8" s="20"/>
      <c r="H8" s="21"/>
      <c r="I8" s="21"/>
      <c r="J8" s="174"/>
      <c r="M8" s="62"/>
      <c r="N8" s="83"/>
      <c r="O8" s="326"/>
      <c r="P8" s="325"/>
    </row>
    <row r="9" spans="1:17" x14ac:dyDescent="0.25">
      <c r="A9" s="79">
        <v>2</v>
      </c>
      <c r="B9" s="1279" t="s">
        <v>14</v>
      </c>
      <c r="C9" s="1279"/>
      <c r="D9" s="1279"/>
      <c r="E9" s="1279"/>
      <c r="F9" s="1279"/>
      <c r="G9" s="20"/>
      <c r="H9" s="22"/>
      <c r="I9" s="22"/>
      <c r="J9" s="174"/>
      <c r="M9" s="62"/>
      <c r="N9" s="83"/>
      <c r="O9" s="326"/>
      <c r="P9" s="325"/>
    </row>
    <row r="10" spans="1:17" x14ac:dyDescent="0.25">
      <c r="A10" s="79"/>
      <c r="H10" s="7"/>
      <c r="I10" s="7"/>
      <c r="J10" s="174"/>
      <c r="M10" s="62"/>
      <c r="N10" s="83"/>
      <c r="O10" s="326"/>
      <c r="P10" s="325"/>
    </row>
    <row r="11" spans="1:17" x14ac:dyDescent="0.25">
      <c r="A11" s="79">
        <v>3</v>
      </c>
      <c r="C11" s="1280" t="s">
        <v>15</v>
      </c>
      <c r="D11" s="1280"/>
      <c r="E11" s="1280"/>
      <c r="F11" s="1280"/>
      <c r="H11" s="183" t="e">
        <f>H25*J11+M11</f>
        <v>#DIV/0!</v>
      </c>
      <c r="I11" s="25"/>
      <c r="J11" s="173" t="e">
        <f>J25-J7-J13-J15-J17-J19</f>
        <v>#DIV/0!</v>
      </c>
      <c r="K11" s="3" t="s">
        <v>16</v>
      </c>
      <c r="L11" s="3" t="s">
        <v>17</v>
      </c>
      <c r="M11" s="67">
        <v>0</v>
      </c>
      <c r="N11" s="83"/>
      <c r="O11" s="324">
        <v>0</v>
      </c>
      <c r="P11" s="325" t="e">
        <f t="shared" ref="P11:P19" si="0">H11-O11</f>
        <v>#DIV/0!</v>
      </c>
      <c r="Q11" s="45"/>
    </row>
    <row r="12" spans="1:17" x14ac:dyDescent="0.25">
      <c r="A12" s="79"/>
      <c r="H12" s="54"/>
      <c r="I12" s="7"/>
      <c r="J12" s="174"/>
      <c r="M12" s="62"/>
      <c r="N12" s="83"/>
      <c r="O12" s="326"/>
      <c r="P12" s="325"/>
      <c r="Q12" s="45"/>
    </row>
    <row r="13" spans="1:17" x14ac:dyDescent="0.25">
      <c r="A13" s="79">
        <v>4</v>
      </c>
      <c r="H13" s="134">
        <f>H25*J13+M13</f>
        <v>0</v>
      </c>
      <c r="I13" s="26"/>
      <c r="J13" s="173">
        <v>0</v>
      </c>
      <c r="K13" s="3" t="s">
        <v>16</v>
      </c>
      <c r="L13" s="3" t="s">
        <v>34</v>
      </c>
      <c r="M13" s="67">
        <v>0</v>
      </c>
      <c r="N13" s="83"/>
      <c r="O13" s="324">
        <v>0</v>
      </c>
      <c r="P13" s="325">
        <f t="shared" si="0"/>
        <v>0</v>
      </c>
      <c r="Q13" s="45"/>
    </row>
    <row r="14" spans="1:17" x14ac:dyDescent="0.25">
      <c r="A14" s="79"/>
      <c r="H14" s="54"/>
      <c r="I14" s="7"/>
      <c r="J14" s="174"/>
      <c r="M14" s="62"/>
      <c r="N14" s="83"/>
      <c r="O14" s="326"/>
      <c r="P14" s="325"/>
      <c r="Q14" s="45"/>
    </row>
    <row r="15" spans="1:17" x14ac:dyDescent="0.25">
      <c r="A15" s="79">
        <v>5</v>
      </c>
      <c r="H15" s="53">
        <f>H25*J15+M15</f>
        <v>0</v>
      </c>
      <c r="I15" s="26"/>
      <c r="J15" s="173">
        <v>0</v>
      </c>
      <c r="K15" s="3" t="s">
        <v>16</v>
      </c>
      <c r="L15" s="3" t="s">
        <v>42</v>
      </c>
      <c r="M15" s="67">
        <v>0</v>
      </c>
      <c r="N15" s="83"/>
      <c r="O15" s="324">
        <v>0</v>
      </c>
      <c r="P15" s="325">
        <f t="shared" si="0"/>
        <v>0</v>
      </c>
      <c r="Q15" s="45"/>
    </row>
    <row r="16" spans="1:17" x14ac:dyDescent="0.25">
      <c r="A16" s="79"/>
      <c r="H16" s="27"/>
      <c r="I16" s="27"/>
      <c r="J16" s="175"/>
      <c r="M16" s="62"/>
      <c r="N16" s="83"/>
      <c r="O16" s="326"/>
      <c r="P16" s="325"/>
      <c r="Q16" s="46"/>
    </row>
    <row r="17" spans="1:17" x14ac:dyDescent="0.25">
      <c r="A17" s="79">
        <v>6</v>
      </c>
      <c r="H17" s="53">
        <f>H25*J17+M17</f>
        <v>0</v>
      </c>
      <c r="I17" s="26"/>
      <c r="J17" s="173">
        <v>0</v>
      </c>
      <c r="K17" s="3" t="s">
        <v>19</v>
      </c>
      <c r="L17" s="3" t="s">
        <v>53</v>
      </c>
      <c r="M17" s="67">
        <v>0</v>
      </c>
      <c r="N17" s="83"/>
      <c r="O17" s="324">
        <v>0</v>
      </c>
      <c r="P17" s="325">
        <f t="shared" si="0"/>
        <v>0</v>
      </c>
    </row>
    <row r="18" spans="1:17" x14ac:dyDescent="0.25">
      <c r="A18" s="79"/>
      <c r="H18" s="27"/>
      <c r="I18" s="27"/>
      <c r="J18" s="176"/>
      <c r="M18" s="62"/>
      <c r="N18" s="83"/>
      <c r="O18" s="326"/>
      <c r="P18" s="325"/>
      <c r="Q18" s="47"/>
    </row>
    <row r="19" spans="1:17" x14ac:dyDescent="0.25">
      <c r="A19" s="79">
        <v>7</v>
      </c>
      <c r="B19" s="1275" t="s">
        <v>21</v>
      </c>
      <c r="C19" s="1275"/>
      <c r="D19" s="1275"/>
      <c r="E19" s="1275"/>
      <c r="F19" s="1275"/>
      <c r="H19" s="134">
        <f>H25*J19+M19</f>
        <v>0</v>
      </c>
      <c r="I19" s="26"/>
      <c r="J19" s="173">
        <v>0</v>
      </c>
      <c r="K19" s="3" t="s">
        <v>19</v>
      </c>
      <c r="M19" s="161">
        <v>0</v>
      </c>
      <c r="N19" s="83"/>
      <c r="O19" s="324">
        <v>0</v>
      </c>
      <c r="P19" s="325">
        <f t="shared" si="0"/>
        <v>0</v>
      </c>
    </row>
    <row r="20" spans="1:17" ht="3" customHeight="1" x14ac:dyDescent="0.25">
      <c r="A20" s="79"/>
      <c r="H20" s="7"/>
      <c r="I20" s="7"/>
      <c r="J20" s="48"/>
      <c r="M20" s="68"/>
      <c r="N20" s="83"/>
      <c r="O20" s="326"/>
      <c r="P20" s="325"/>
    </row>
    <row r="21" spans="1:17" x14ac:dyDescent="0.25">
      <c r="A21" s="79"/>
      <c r="B21" s="162" t="s">
        <v>89</v>
      </c>
      <c r="C21" s="28"/>
      <c r="D21" s="28"/>
      <c r="E21" s="28"/>
      <c r="F21" s="30"/>
      <c r="G21" s="28"/>
      <c r="H21" s="31"/>
      <c r="I21" s="31"/>
      <c r="J21" s="48"/>
      <c r="L21" s="136" t="s">
        <v>78</v>
      </c>
      <c r="M21" s="68"/>
      <c r="N21" s="83"/>
      <c r="O21" s="326"/>
      <c r="P21" s="325"/>
    </row>
    <row r="22" spans="1:17" ht="14.85" customHeight="1" x14ac:dyDescent="0.25">
      <c r="A22" s="80"/>
      <c r="B22" s="1276"/>
      <c r="C22" s="1276"/>
      <c r="D22" s="1276"/>
      <c r="E22" s="1276"/>
      <c r="F22" s="1276"/>
      <c r="G22" s="28"/>
      <c r="H22" s="31"/>
      <c r="I22" s="31"/>
      <c r="J22" s="48"/>
      <c r="L22" s="159">
        <v>0</v>
      </c>
      <c r="M22" s="68"/>
      <c r="N22" s="83"/>
      <c r="O22" s="326"/>
      <c r="P22" s="325"/>
    </row>
    <row r="23" spans="1:17" ht="14.85" customHeight="1" x14ac:dyDescent="0.25">
      <c r="A23" s="80"/>
      <c r="B23" s="1278"/>
      <c r="C23" s="1278"/>
      <c r="D23" s="1278"/>
      <c r="E23" s="1278"/>
      <c r="F23" s="1278"/>
      <c r="H23" s="7"/>
      <c r="I23" s="7"/>
      <c r="J23" s="48"/>
      <c r="L23" s="160">
        <v>0</v>
      </c>
      <c r="M23" s="68"/>
      <c r="N23" s="83"/>
      <c r="O23" s="326"/>
      <c r="P23" s="325"/>
    </row>
    <row r="24" spans="1:17" ht="6.6" customHeight="1" x14ac:dyDescent="0.25">
      <c r="A24" s="80"/>
      <c r="B24" s="72"/>
      <c r="C24" s="72"/>
      <c r="D24" s="72"/>
      <c r="E24" s="72"/>
      <c r="F24" s="73"/>
      <c r="H24" s="7"/>
      <c r="I24" s="7"/>
      <c r="J24" s="48"/>
      <c r="M24" s="68"/>
      <c r="N24" s="83"/>
      <c r="O24" s="326"/>
      <c r="P24" s="325"/>
    </row>
    <row r="25" spans="1:17" ht="14.4" thickBot="1" x14ac:dyDescent="0.3">
      <c r="A25" s="79">
        <v>8</v>
      </c>
      <c r="B25" s="1275" t="s">
        <v>38</v>
      </c>
      <c r="C25" s="1275"/>
      <c r="D25" s="1275"/>
      <c r="E25" s="1275"/>
      <c r="F25" s="1275"/>
      <c r="H25" s="24">
        <f>Budget!F468</f>
        <v>0</v>
      </c>
      <c r="I25" s="7"/>
      <c r="J25" s="49">
        <v>1</v>
      </c>
      <c r="K25" s="32" t="s">
        <v>23</v>
      </c>
      <c r="L25" s="3" t="s">
        <v>24</v>
      </c>
      <c r="M25" s="67">
        <f>SUM(M7:M22)</f>
        <v>0</v>
      </c>
      <c r="N25" s="83"/>
      <c r="O25" s="327">
        <f>O7+O11+O13+O15+O17+O19</f>
        <v>0</v>
      </c>
      <c r="P25" s="328">
        <f>H25-O25</f>
        <v>0</v>
      </c>
    </row>
    <row r="26" spans="1:17" x14ac:dyDescent="0.25">
      <c r="A26" s="71"/>
      <c r="N26" s="83"/>
      <c r="O26" s="329"/>
      <c r="P26" s="330"/>
    </row>
    <row r="27" spans="1:17" s="33" customFormat="1" ht="11.4" x14ac:dyDescent="0.2">
      <c r="A27" s="69"/>
      <c r="B27" s="1168" t="s">
        <v>90</v>
      </c>
      <c r="C27" s="1169"/>
      <c r="D27" s="1169"/>
      <c r="E27" s="1169"/>
      <c r="F27" s="1169"/>
      <c r="G27" s="1169"/>
      <c r="H27" s="1169"/>
      <c r="I27" s="1169"/>
      <c r="J27" s="1169"/>
      <c r="K27" s="1169"/>
      <c r="L27" s="1169"/>
      <c r="M27" s="50"/>
      <c r="N27" s="84"/>
      <c r="O27" s="331"/>
      <c r="P27" s="332"/>
    </row>
    <row r="28" spans="1:17" x14ac:dyDescent="0.25">
      <c r="A28" s="70"/>
      <c r="B28" s="1167" t="s">
        <v>91</v>
      </c>
      <c r="C28" s="1167"/>
      <c r="D28" s="1167"/>
      <c r="E28" s="1167"/>
      <c r="F28" s="1167"/>
      <c r="G28" s="1167"/>
      <c r="H28" s="1167"/>
      <c r="I28" s="1167"/>
      <c r="J28" s="1167"/>
      <c r="K28" s="1167"/>
      <c r="L28" s="1167"/>
      <c r="N28" s="83"/>
      <c r="O28" s="333"/>
      <c r="P28" s="330"/>
    </row>
    <row r="29" spans="1:17" x14ac:dyDescent="0.25">
      <c r="A29" s="69"/>
      <c r="B29" s="1168" t="s">
        <v>43</v>
      </c>
      <c r="C29" s="1169"/>
      <c r="D29" s="1169"/>
      <c r="E29" s="1169"/>
      <c r="F29" s="1169"/>
      <c r="G29" s="1169"/>
      <c r="H29" s="1169"/>
      <c r="I29" s="1169"/>
      <c r="J29" s="1169"/>
      <c r="K29" s="1169"/>
      <c r="L29" s="1169"/>
      <c r="N29" s="83"/>
      <c r="O29" s="333"/>
      <c r="P29" s="330"/>
    </row>
    <row r="30" spans="1:17" ht="12.75" customHeight="1" x14ac:dyDescent="0.25">
      <c r="A30" s="69"/>
      <c r="B30" s="1170" t="s">
        <v>73</v>
      </c>
      <c r="C30" s="1170"/>
      <c r="D30" s="1170"/>
      <c r="E30" s="1171"/>
      <c r="F30" s="1171"/>
      <c r="G30" s="1171"/>
      <c r="H30" s="1171"/>
      <c r="I30" s="1171"/>
      <c r="J30" s="1171"/>
      <c r="K30" s="1171"/>
      <c r="L30" s="1171"/>
      <c r="N30" s="83"/>
      <c r="O30" s="333"/>
      <c r="P30" s="330"/>
    </row>
    <row r="31" spans="1:17" x14ac:dyDescent="0.25">
      <c r="B31" s="1160"/>
      <c r="C31" s="1161"/>
      <c r="D31" s="1161"/>
      <c r="E31" s="1161"/>
      <c r="F31" s="1161"/>
      <c r="G31" s="1161"/>
      <c r="H31" s="1161"/>
      <c r="I31" s="1161"/>
      <c r="J31" s="1161"/>
      <c r="K31" s="1161"/>
      <c r="L31" s="1161"/>
      <c r="N31" s="83"/>
      <c r="O31" s="333"/>
      <c r="P31" s="330"/>
    </row>
    <row r="32" spans="1:17" ht="14.85" customHeight="1" thickBot="1" x14ac:dyDescent="0.3">
      <c r="A32" s="3">
        <v>9</v>
      </c>
      <c r="B32" s="1162" t="s">
        <v>59</v>
      </c>
      <c r="C32" s="1162"/>
      <c r="D32" s="1162"/>
      <c r="E32" s="1163" t="s">
        <v>57</v>
      </c>
      <c r="F32" s="1163"/>
      <c r="G32" s="60"/>
      <c r="H32" s="122">
        <f>'SR Mgmt Costs'!reqpmc</f>
        <v>0</v>
      </c>
      <c r="I32" s="60"/>
      <c r="J32" s="60"/>
      <c r="K32" s="60"/>
      <c r="L32" s="60"/>
      <c r="N32" s="83"/>
      <c r="O32" s="334">
        <v>0</v>
      </c>
      <c r="P32" s="335">
        <f>H32-O32</f>
        <v>0</v>
      </c>
    </row>
    <row r="33" spans="1:17" ht="13.8" thickBot="1" x14ac:dyDescent="0.3">
      <c r="B33" s="1162"/>
      <c r="C33" s="1162"/>
      <c r="D33" s="1162"/>
      <c r="E33" s="1163" t="s">
        <v>58</v>
      </c>
      <c r="F33" s="1163"/>
      <c r="G33" s="60"/>
      <c r="H33" s="123">
        <f>Budget!F468*'Funding Summary'!J33</f>
        <v>0</v>
      </c>
      <c r="I33" s="60"/>
      <c r="J33" s="114">
        <v>0.05</v>
      </c>
      <c r="K33" s="115" t="s">
        <v>77</v>
      </c>
      <c r="L33" s="116" t="s">
        <v>60</v>
      </c>
      <c r="N33" s="83"/>
      <c r="O33" s="336"/>
      <c r="P33" s="336"/>
    </row>
    <row r="34" spans="1:17" ht="13.8" thickBot="1" x14ac:dyDescent="0.3">
      <c r="B34" s="59"/>
      <c r="C34" s="59"/>
      <c r="D34" s="59"/>
      <c r="E34" s="60"/>
      <c r="F34" s="60"/>
      <c r="G34" s="60"/>
      <c r="H34" s="168">
        <f>H33-H32</f>
        <v>0</v>
      </c>
      <c r="I34" s="60"/>
      <c r="J34" s="1170" t="s">
        <v>121</v>
      </c>
      <c r="K34" s="1170"/>
      <c r="L34" s="1170"/>
      <c r="N34" s="83"/>
      <c r="O34" s="337">
        <f>O25+O32</f>
        <v>0</v>
      </c>
      <c r="P34" s="338">
        <f>P25+P32</f>
        <v>0</v>
      </c>
    </row>
    <row r="35" spans="1:17" x14ac:dyDescent="0.25">
      <c r="A35" s="2" t="s">
        <v>79</v>
      </c>
      <c r="B35" s="1158" t="s">
        <v>26</v>
      </c>
      <c r="C35" s="1158"/>
      <c r="D35" s="1158"/>
      <c r="E35" s="1158"/>
      <c r="F35" s="1158"/>
      <c r="G35" s="1158"/>
      <c r="H35" s="1158"/>
      <c r="I35" s="1158"/>
      <c r="J35" s="1158"/>
      <c r="K35" s="1158"/>
      <c r="N35" s="83"/>
    </row>
    <row r="36" spans="1:17" ht="5.0999999999999996" customHeight="1" x14ac:dyDescent="0.25">
      <c r="A36" s="2"/>
      <c r="B36" s="2"/>
      <c r="C36" s="2"/>
      <c r="D36" s="2"/>
      <c r="N36" s="83"/>
    </row>
    <row r="37" spans="1:17" ht="25.5" customHeight="1" x14ac:dyDescent="0.25">
      <c r="B37" s="1159" t="s">
        <v>45</v>
      </c>
      <c r="C37" s="1159"/>
      <c r="D37" s="1159"/>
      <c r="E37" s="1159"/>
      <c r="F37" s="1159"/>
      <c r="G37" s="1159"/>
      <c r="H37" s="1159"/>
      <c r="I37" s="1159"/>
      <c r="J37" s="1159"/>
      <c r="K37" s="1159"/>
      <c r="L37" s="1159"/>
      <c r="N37" s="83"/>
    </row>
    <row r="38" spans="1:17" x14ac:dyDescent="0.25">
      <c r="B38" s="44"/>
      <c r="C38" s="44"/>
      <c r="D38" s="44"/>
      <c r="E38" s="44"/>
      <c r="F38" s="44"/>
      <c r="G38" s="44"/>
      <c r="H38" s="44"/>
      <c r="I38" s="44"/>
      <c r="J38" s="44"/>
      <c r="K38" s="44"/>
      <c r="L38" s="44"/>
      <c r="N38" s="83"/>
      <c r="O38" s="1277" t="s">
        <v>445</v>
      </c>
      <c r="P38" s="1277"/>
      <c r="Q38" s="1277"/>
    </row>
    <row r="39" spans="1:17" x14ac:dyDescent="0.25">
      <c r="C39" s="1155" t="s">
        <v>27</v>
      </c>
      <c r="D39" s="1156"/>
      <c r="E39" s="1156"/>
      <c r="F39" s="1156"/>
      <c r="G39" s="1156"/>
      <c r="H39" s="1156"/>
      <c r="I39" s="34"/>
      <c r="J39" s="1155" t="s">
        <v>139</v>
      </c>
      <c r="K39" s="1156"/>
      <c r="L39" s="1157"/>
      <c r="N39" s="83"/>
      <c r="O39" s="1155" t="s">
        <v>139</v>
      </c>
      <c r="P39" s="1156"/>
      <c r="Q39" s="1157"/>
    </row>
    <row r="40" spans="1:17" x14ac:dyDescent="0.25">
      <c r="C40" s="1153" t="s">
        <v>63</v>
      </c>
      <c r="D40" s="1154"/>
      <c r="E40" s="1154"/>
      <c r="F40" s="1154"/>
      <c r="G40" s="1154"/>
      <c r="H40" s="1154"/>
      <c r="I40" s="35"/>
      <c r="J40" s="36"/>
      <c r="K40" s="64">
        <v>3</v>
      </c>
      <c r="L40" s="37" t="s">
        <v>40</v>
      </c>
      <c r="N40" s="83"/>
      <c r="O40" s="36"/>
      <c r="P40" s="64">
        <v>3</v>
      </c>
      <c r="Q40" s="37" t="s">
        <v>40</v>
      </c>
    </row>
    <row r="41" spans="1:17" x14ac:dyDescent="0.25">
      <c r="C41" s="1153" t="s">
        <v>106</v>
      </c>
      <c r="D41" s="1154"/>
      <c r="E41" s="1154"/>
      <c r="F41" s="1154"/>
      <c r="G41" s="1154"/>
      <c r="H41" s="1154"/>
      <c r="I41" s="35"/>
      <c r="J41" s="36"/>
      <c r="K41" s="64">
        <v>3</v>
      </c>
      <c r="L41" s="37" t="s">
        <v>40</v>
      </c>
      <c r="N41" s="83"/>
      <c r="O41" s="36"/>
      <c r="P41" s="64">
        <v>3</v>
      </c>
      <c r="Q41" s="37" t="s">
        <v>40</v>
      </c>
    </row>
    <row r="42" spans="1:17" x14ac:dyDescent="0.25">
      <c r="C42" s="1153" t="s">
        <v>107</v>
      </c>
      <c r="D42" s="1154"/>
      <c r="E42" s="1154"/>
      <c r="F42" s="1154"/>
      <c r="G42" s="1154"/>
      <c r="H42" s="1154"/>
      <c r="I42" s="35"/>
      <c r="J42" s="36"/>
      <c r="K42" s="64">
        <v>4</v>
      </c>
      <c r="L42" s="37" t="s">
        <v>40</v>
      </c>
      <c r="N42" s="83"/>
      <c r="O42" s="36"/>
      <c r="P42" s="64">
        <v>3</v>
      </c>
      <c r="Q42" s="37" t="s">
        <v>40</v>
      </c>
    </row>
    <row r="43" spans="1:17" x14ac:dyDescent="0.25">
      <c r="C43" s="1153" t="s">
        <v>67</v>
      </c>
      <c r="D43" s="1154"/>
      <c r="E43" s="1154"/>
      <c r="F43" s="1154"/>
      <c r="G43" s="1154"/>
      <c r="H43" s="1154"/>
      <c r="I43" s="35"/>
      <c r="J43" s="36"/>
      <c r="K43" s="64">
        <v>4</v>
      </c>
      <c r="L43" s="37" t="s">
        <v>40</v>
      </c>
      <c r="N43" s="83"/>
      <c r="O43" s="36"/>
      <c r="P43" s="64">
        <v>3</v>
      </c>
      <c r="Q43" s="37" t="s">
        <v>40</v>
      </c>
    </row>
    <row r="44" spans="1:17" x14ac:dyDescent="0.25">
      <c r="C44" s="1153" t="s">
        <v>64</v>
      </c>
      <c r="D44" s="1154"/>
      <c r="E44" s="1154"/>
      <c r="F44" s="1154"/>
      <c r="G44" s="1154"/>
      <c r="H44" s="1154"/>
      <c r="I44" s="35"/>
      <c r="J44" s="36"/>
      <c r="K44" s="64">
        <v>24</v>
      </c>
      <c r="L44" s="37" t="s">
        <v>40</v>
      </c>
      <c r="N44" s="83"/>
      <c r="O44" s="36"/>
      <c r="P44" s="64">
        <v>15</v>
      </c>
      <c r="Q44" s="37" t="s">
        <v>40</v>
      </c>
    </row>
    <row r="45" spans="1:17" x14ac:dyDescent="0.25">
      <c r="C45" s="1153" t="s">
        <v>75</v>
      </c>
      <c r="D45" s="1154"/>
      <c r="E45" s="1154"/>
      <c r="F45" s="1154"/>
      <c r="G45" s="1154"/>
      <c r="H45" s="1154"/>
      <c r="I45" s="35"/>
      <c r="J45" s="36"/>
      <c r="K45" s="64">
        <v>3</v>
      </c>
      <c r="L45" s="37" t="s">
        <v>40</v>
      </c>
      <c r="N45" s="83"/>
      <c r="O45" s="36"/>
      <c r="P45" s="64">
        <v>3</v>
      </c>
      <c r="Q45" s="37" t="s">
        <v>40</v>
      </c>
    </row>
    <row r="46" spans="1:17" x14ac:dyDescent="0.25">
      <c r="C46" s="1153" t="s">
        <v>76</v>
      </c>
      <c r="D46" s="1154"/>
      <c r="E46" s="1154"/>
      <c r="F46" s="1154"/>
      <c r="G46" s="1154"/>
      <c r="H46" s="1154"/>
      <c r="I46" s="35"/>
      <c r="J46" s="36"/>
      <c r="K46" s="64">
        <v>3</v>
      </c>
      <c r="L46" s="37" t="s">
        <v>40</v>
      </c>
      <c r="N46" s="83"/>
      <c r="O46" s="36"/>
      <c r="P46" s="64">
        <v>3</v>
      </c>
      <c r="Q46" s="37" t="s">
        <v>40</v>
      </c>
    </row>
    <row r="47" spans="1:17" ht="13.8" thickBot="1" x14ac:dyDescent="0.3">
      <c r="C47" s="1153" t="s">
        <v>65</v>
      </c>
      <c r="D47" s="1154"/>
      <c r="E47" s="1154"/>
      <c r="F47" s="1154"/>
      <c r="G47" s="1154"/>
      <c r="H47" s="1154"/>
      <c r="I47" s="35"/>
      <c r="J47" s="769"/>
      <c r="K47" s="770">
        <v>4</v>
      </c>
      <c r="L47" s="771" t="s">
        <v>40</v>
      </c>
      <c r="N47" s="83"/>
      <c r="O47" s="769"/>
      <c r="P47" s="770">
        <v>3</v>
      </c>
      <c r="Q47" s="771" t="s">
        <v>40</v>
      </c>
    </row>
    <row r="48" spans="1:17" ht="13.8" thickBot="1" x14ac:dyDescent="0.3">
      <c r="C48" s="1151"/>
      <c r="D48" s="1152"/>
      <c r="E48" s="1152"/>
      <c r="F48" s="1152"/>
      <c r="G48" s="1152"/>
      <c r="H48" s="1152"/>
      <c r="I48" s="38"/>
      <c r="J48" s="768">
        <f>SUM(K40:K47)</f>
        <v>48</v>
      </c>
      <c r="K48" s="775"/>
      <c r="L48" s="776" t="s">
        <v>442</v>
      </c>
      <c r="N48" s="83"/>
      <c r="O48" s="768">
        <f>SUM(P40:P47)</f>
        <v>36</v>
      </c>
      <c r="P48" s="775"/>
      <c r="Q48" s="776" t="s">
        <v>442</v>
      </c>
    </row>
    <row r="49" spans="2:17" ht="4.5" customHeight="1" x14ac:dyDescent="0.25">
      <c r="B49" s="1006"/>
      <c r="C49" s="1007"/>
      <c r="D49" s="1007"/>
      <c r="E49" s="1007"/>
      <c r="F49" s="1007"/>
      <c r="G49" s="1007"/>
      <c r="H49" s="1007"/>
      <c r="I49" s="39"/>
      <c r="J49" s="772"/>
      <c r="K49" s="773"/>
      <c r="L49" s="774"/>
    </row>
    <row r="50" spans="2:17" x14ac:dyDescent="0.25">
      <c r="B50" s="1005" t="s">
        <v>472</v>
      </c>
      <c r="C50" s="1006"/>
      <c r="D50" s="1006"/>
      <c r="E50" s="1006"/>
      <c r="F50" s="1006"/>
      <c r="G50" s="1006"/>
      <c r="H50" s="1006"/>
    </row>
    <row r="51" spans="2:17" x14ac:dyDescent="0.25">
      <c r="C51" s="1155" t="s">
        <v>27</v>
      </c>
      <c r="D51" s="1156"/>
      <c r="E51" s="1156"/>
      <c r="F51" s="1156"/>
      <c r="G51" s="1156"/>
      <c r="H51" s="1156"/>
      <c r="I51" s="34"/>
      <c r="J51" s="1155" t="s">
        <v>139</v>
      </c>
      <c r="K51" s="1156"/>
      <c r="L51" s="1157"/>
      <c r="N51" s="83"/>
      <c r="O51" s="1155" t="s">
        <v>139</v>
      </c>
      <c r="P51" s="1156"/>
      <c r="Q51" s="1157"/>
    </row>
    <row r="52" spans="2:17" x14ac:dyDescent="0.25">
      <c r="C52" s="1153" t="s">
        <v>35</v>
      </c>
      <c r="D52" s="1154"/>
      <c r="E52" s="1154"/>
      <c r="F52" s="1154"/>
      <c r="G52" s="1154"/>
      <c r="H52" s="1154"/>
      <c r="I52" s="35"/>
      <c r="J52" s="36"/>
      <c r="K52" s="64">
        <v>3</v>
      </c>
      <c r="L52" s="37" t="s">
        <v>40</v>
      </c>
      <c r="N52" s="83"/>
      <c r="O52" s="36"/>
      <c r="P52" s="64">
        <v>3</v>
      </c>
      <c r="Q52" s="37" t="s">
        <v>40</v>
      </c>
    </row>
    <row r="53" spans="2:17" x14ac:dyDescent="0.25">
      <c r="C53" s="1153" t="s">
        <v>108</v>
      </c>
      <c r="D53" s="1154"/>
      <c r="E53" s="1154"/>
      <c r="F53" s="1154"/>
      <c r="G53" s="1154"/>
      <c r="H53" s="1154"/>
      <c r="I53" s="35"/>
      <c r="J53" s="36"/>
      <c r="K53" s="64">
        <v>3</v>
      </c>
      <c r="L53" s="37" t="s">
        <v>40</v>
      </c>
      <c r="N53" s="83"/>
      <c r="O53" s="36"/>
      <c r="P53" s="64">
        <v>2</v>
      </c>
      <c r="Q53" s="37" t="s">
        <v>40</v>
      </c>
    </row>
    <row r="54" spans="2:17" x14ac:dyDescent="0.25">
      <c r="C54" s="1153" t="s">
        <v>109</v>
      </c>
      <c r="D54" s="1154"/>
      <c r="E54" s="1154"/>
      <c r="F54" s="1154"/>
      <c r="G54" s="1154"/>
      <c r="H54" s="1154"/>
      <c r="I54" s="35"/>
      <c r="J54" s="36"/>
      <c r="K54" s="64">
        <v>6</v>
      </c>
      <c r="L54" s="37" t="s">
        <v>40</v>
      </c>
      <c r="N54" s="83"/>
      <c r="O54" s="36"/>
      <c r="P54" s="64">
        <v>3</v>
      </c>
      <c r="Q54" s="37" t="s">
        <v>40</v>
      </c>
    </row>
    <row r="55" spans="2:17" x14ac:dyDescent="0.25">
      <c r="C55" s="1153" t="s">
        <v>36</v>
      </c>
      <c r="D55" s="1154"/>
      <c r="E55" s="1154"/>
      <c r="F55" s="1154"/>
      <c r="G55" s="1154"/>
      <c r="H55" s="1154"/>
      <c r="I55" s="35"/>
      <c r="J55" s="36"/>
      <c r="K55" s="64">
        <v>3</v>
      </c>
      <c r="L55" s="37" t="s">
        <v>40</v>
      </c>
      <c r="N55" s="83"/>
      <c r="O55" s="36"/>
      <c r="P55" s="64">
        <v>2</v>
      </c>
      <c r="Q55" s="37" t="s">
        <v>40</v>
      </c>
    </row>
    <row r="56" spans="2:17" ht="13.8" thickBot="1" x14ac:dyDescent="0.3">
      <c r="C56" s="1153" t="s">
        <v>440</v>
      </c>
      <c r="D56" s="1154"/>
      <c r="E56" s="1154"/>
      <c r="F56" s="1154"/>
      <c r="G56" s="1154"/>
      <c r="H56" s="1154"/>
      <c r="I56" s="35"/>
      <c r="J56" s="769"/>
      <c r="K56" s="770">
        <v>3</v>
      </c>
      <c r="L56" s="771" t="s">
        <v>40</v>
      </c>
      <c r="N56" s="83"/>
      <c r="O56" s="769"/>
      <c r="P56" s="770">
        <v>2</v>
      </c>
      <c r="Q56" s="771" t="s">
        <v>40</v>
      </c>
    </row>
    <row r="57" spans="2:17" ht="13.8" thickBot="1" x14ac:dyDescent="0.3">
      <c r="C57" s="1153"/>
      <c r="D57" s="1154"/>
      <c r="E57" s="1154"/>
      <c r="F57" s="1154"/>
      <c r="G57" s="1154"/>
      <c r="H57" s="1154"/>
      <c r="I57" s="35"/>
      <c r="J57" s="768">
        <f>SUM(K52:K56)</f>
        <v>18</v>
      </c>
      <c r="K57" s="780"/>
      <c r="L57" s="781" t="s">
        <v>443</v>
      </c>
      <c r="N57" s="83"/>
      <c r="O57" s="768">
        <f>SUM(P52:P56)</f>
        <v>12</v>
      </c>
      <c r="P57" s="780"/>
      <c r="Q57" s="781" t="s">
        <v>443</v>
      </c>
    </row>
    <row r="58" spans="2:17" x14ac:dyDescent="0.25">
      <c r="C58" s="1153" t="s">
        <v>37</v>
      </c>
      <c r="D58" s="1154"/>
      <c r="E58" s="1154"/>
      <c r="F58" s="1154"/>
      <c r="G58" s="1154"/>
      <c r="H58" s="1154"/>
      <c r="I58" s="35"/>
      <c r="J58" s="777"/>
      <c r="K58" s="778">
        <v>3</v>
      </c>
      <c r="L58" s="779" t="s">
        <v>40</v>
      </c>
      <c r="N58" s="83"/>
      <c r="O58" s="777"/>
      <c r="P58" s="778">
        <v>3</v>
      </c>
      <c r="Q58" s="779" t="s">
        <v>40</v>
      </c>
    </row>
    <row r="59" spans="2:17" x14ac:dyDescent="0.25">
      <c r="C59" s="1153" t="s">
        <v>110</v>
      </c>
      <c r="D59" s="1154"/>
      <c r="E59" s="1154"/>
      <c r="F59" s="1154"/>
      <c r="G59" s="1154"/>
      <c r="H59" s="1154"/>
      <c r="I59" s="35"/>
      <c r="J59" s="36"/>
      <c r="K59" s="64">
        <v>3</v>
      </c>
      <c r="L59" s="37" t="s">
        <v>98</v>
      </c>
      <c r="N59" s="83"/>
      <c r="O59" s="36"/>
      <c r="P59" s="64">
        <v>2</v>
      </c>
      <c r="Q59" s="37" t="s">
        <v>98</v>
      </c>
    </row>
    <row r="60" spans="2:17" x14ac:dyDescent="0.25">
      <c r="C60" s="1153" t="s">
        <v>111</v>
      </c>
      <c r="D60" s="1154"/>
      <c r="E60" s="1154"/>
      <c r="F60" s="1154"/>
      <c r="G60" s="1154"/>
      <c r="H60" s="1154"/>
      <c r="I60" s="35"/>
      <c r="J60" s="36"/>
      <c r="K60" s="64">
        <v>3</v>
      </c>
      <c r="L60" s="37" t="s">
        <v>40</v>
      </c>
      <c r="N60" s="83"/>
      <c r="O60" s="36"/>
      <c r="P60" s="64">
        <v>2</v>
      </c>
      <c r="Q60" s="37" t="s">
        <v>40</v>
      </c>
    </row>
    <row r="61" spans="2:17" x14ac:dyDescent="0.25">
      <c r="C61" s="1153" t="s">
        <v>112</v>
      </c>
      <c r="D61" s="1154"/>
      <c r="E61" s="1154"/>
      <c r="F61" s="1154"/>
      <c r="G61" s="1154"/>
      <c r="H61" s="1154"/>
      <c r="I61" s="35"/>
      <c r="J61" s="36"/>
      <c r="K61" s="64">
        <v>12</v>
      </c>
      <c r="L61" s="37" t="s">
        <v>40</v>
      </c>
      <c r="N61" s="83"/>
      <c r="O61" s="36"/>
      <c r="P61" s="64">
        <v>11</v>
      </c>
      <c r="Q61" s="37" t="s">
        <v>40</v>
      </c>
    </row>
    <row r="62" spans="2:17" x14ac:dyDescent="0.25">
      <c r="C62" s="1153" t="s">
        <v>113</v>
      </c>
      <c r="D62" s="1154"/>
      <c r="E62" s="1154"/>
      <c r="F62" s="1154"/>
      <c r="G62" s="1154"/>
      <c r="H62" s="1154"/>
      <c r="I62" s="35"/>
      <c r="J62" s="36"/>
      <c r="K62" s="64">
        <v>3</v>
      </c>
      <c r="L62" s="37" t="s">
        <v>40</v>
      </c>
      <c r="N62" s="83"/>
      <c r="O62" s="36"/>
      <c r="P62" s="64">
        <v>2</v>
      </c>
      <c r="Q62" s="37" t="s">
        <v>40</v>
      </c>
    </row>
    <row r="63" spans="2:17" ht="14.85" customHeight="1" x14ac:dyDescent="0.25">
      <c r="C63" s="1153" t="s">
        <v>114</v>
      </c>
      <c r="D63" s="1154"/>
      <c r="E63" s="1154"/>
      <c r="F63" s="1154"/>
      <c r="G63" s="1154"/>
      <c r="H63" s="1154"/>
      <c r="I63" s="35"/>
      <c r="J63" s="36"/>
      <c r="K63" s="64">
        <v>3</v>
      </c>
      <c r="L63" s="37" t="s">
        <v>40</v>
      </c>
      <c r="N63" s="83"/>
      <c r="O63" s="36"/>
      <c r="P63" s="64">
        <v>2</v>
      </c>
      <c r="Q63" s="37" t="s">
        <v>40</v>
      </c>
    </row>
    <row r="64" spans="2:17" ht="13.8" thickBot="1" x14ac:dyDescent="0.3">
      <c r="C64" s="1153" t="s">
        <v>66</v>
      </c>
      <c r="D64" s="1154"/>
      <c r="E64" s="1154"/>
      <c r="F64" s="1154"/>
      <c r="G64" s="1154"/>
      <c r="H64" s="1154"/>
      <c r="I64" s="35"/>
      <c r="J64" s="769"/>
      <c r="K64" s="770">
        <v>3</v>
      </c>
      <c r="L64" s="771" t="s">
        <v>40</v>
      </c>
      <c r="N64" s="83"/>
      <c r="O64" s="769"/>
      <c r="P64" s="770">
        <v>2</v>
      </c>
      <c r="Q64" s="771" t="s">
        <v>40</v>
      </c>
    </row>
    <row r="65" spans="3:17" ht="13.8" thickBot="1" x14ac:dyDescent="0.3">
      <c r="C65" s="1151"/>
      <c r="D65" s="1152"/>
      <c r="E65" s="1152"/>
      <c r="F65" s="1152"/>
      <c r="G65" s="1152"/>
      <c r="H65" s="1152"/>
      <c r="I65" s="38"/>
      <c r="J65" s="768">
        <f>SUM(K58:K64)</f>
        <v>30</v>
      </c>
      <c r="K65" s="775"/>
      <c r="L65" s="781" t="s">
        <v>441</v>
      </c>
      <c r="N65" s="83"/>
      <c r="O65" s="768">
        <f>SUM(P58:P64)</f>
        <v>24</v>
      </c>
      <c r="P65" s="775"/>
      <c r="Q65" s="781" t="s">
        <v>441</v>
      </c>
    </row>
    <row r="66" spans="3:17" ht="13.8" thickBot="1" x14ac:dyDescent="0.3">
      <c r="K66" s="768">
        <f>SUM(K52:K65)</f>
        <v>48</v>
      </c>
      <c r="L66" s="782" t="s">
        <v>444</v>
      </c>
      <c r="P66" s="768">
        <f>SUM(P52:P65)</f>
        <v>36</v>
      </c>
      <c r="Q66" s="782" t="s">
        <v>444</v>
      </c>
    </row>
  </sheetData>
  <sheetProtection algorithmName="SHA-512" hashValue="VWB+xqXZ6bxiJ6gDU6ymyRSRCDEKaYFm15rlCvhn1Fh2koCKULP6glXIgF/RQobIGivA9FKJHifCYKnZdoO6cA==" saltValue="ETqirtta7ch3f21IWFMZTQ==" spinCount="100000" sheet="1" objects="1" scenarios="1" formatCells="0" formatColumns="0" formatRows="0"/>
  <mergeCells count="52">
    <mergeCell ref="O39:Q39"/>
    <mergeCell ref="O38:Q38"/>
    <mergeCell ref="B1:J1"/>
    <mergeCell ref="B3:J3"/>
    <mergeCell ref="B23:F23"/>
    <mergeCell ref="B4:L4"/>
    <mergeCell ref="B31:L31"/>
    <mergeCell ref="B25:F25"/>
    <mergeCell ref="B7:F7"/>
    <mergeCell ref="B27:L27"/>
    <mergeCell ref="B28:L28"/>
    <mergeCell ref="B29:L29"/>
    <mergeCell ref="B30:D30"/>
    <mergeCell ref="E30:L30"/>
    <mergeCell ref="B9:F9"/>
    <mergeCell ref="C11:F11"/>
    <mergeCell ref="B35:K35"/>
    <mergeCell ref="B37:L37"/>
    <mergeCell ref="C39:H39"/>
    <mergeCell ref="J39:L39"/>
    <mergeCell ref="B19:F19"/>
    <mergeCell ref="B22:F22"/>
    <mergeCell ref="E32:F32"/>
    <mergeCell ref="E33:F33"/>
    <mergeCell ref="B32:D33"/>
    <mergeCell ref="J34:L34"/>
    <mergeCell ref="C46:H46"/>
    <mergeCell ref="C47:H47"/>
    <mergeCell ref="C48:H48"/>
    <mergeCell ref="C40:H40"/>
    <mergeCell ref="C42:H42"/>
    <mergeCell ref="C43:H43"/>
    <mergeCell ref="C44:H44"/>
    <mergeCell ref="C45:H45"/>
    <mergeCell ref="C41:H41"/>
    <mergeCell ref="C64:H64"/>
    <mergeCell ref="C65:H65"/>
    <mergeCell ref="C63:H63"/>
    <mergeCell ref="C56:H56"/>
    <mergeCell ref="C57:H57"/>
    <mergeCell ref="C58:H58"/>
    <mergeCell ref="C59:H59"/>
    <mergeCell ref="O51:Q51"/>
    <mergeCell ref="C55:H55"/>
    <mergeCell ref="C60:H60"/>
    <mergeCell ref="C61:H61"/>
    <mergeCell ref="C62:H62"/>
    <mergeCell ref="C51:H51"/>
    <mergeCell ref="J51:L51"/>
    <mergeCell ref="C52:H52"/>
    <mergeCell ref="C53:H53"/>
    <mergeCell ref="C54:H54"/>
  </mergeCells>
  <pageMargins left="0.45" right="0.45" top="0.75" bottom="1" header="0.55000000000000004" footer="0.55000000000000004"/>
  <pageSetup scale="79" orientation="portrait" r:id="rId1"/>
  <headerFooter>
    <oddFooter>&amp;L&amp;"Arial,Italic"&amp;10Reviewed and approved by PM:________&amp;R&amp;"Arial,Italic"&amp;10&amp;D  &amp;T</oddFooter>
  </headerFooter>
  <rowBreaks count="1" manualBreakCount="1">
    <brk id="5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67"/>
  <sheetViews>
    <sheetView topLeftCell="A4" zoomScaleNormal="100" workbookViewId="0">
      <selection activeCell="M1" sqref="A1:M1"/>
    </sheetView>
  </sheetViews>
  <sheetFormatPr defaultColWidth="9.44140625" defaultRowHeight="13.2" x14ac:dyDescent="0.25"/>
  <cols>
    <col min="1" max="1" width="2.5546875" style="70" customWidth="1"/>
    <col min="2" max="2" width="6.44140625" style="3" customWidth="1"/>
    <col min="3" max="3" width="8.44140625" style="3" customWidth="1"/>
    <col min="4" max="4" width="6.88671875" style="3" customWidth="1"/>
    <col min="5" max="5" width="5.44140625" style="3" customWidth="1"/>
    <col min="6" max="6" width="5" style="3" customWidth="1"/>
    <col min="7" max="7" width="0.5546875" style="3" customWidth="1"/>
    <col min="8" max="8" width="18.88671875" style="3" customWidth="1"/>
    <col min="9" max="9" width="2.5546875" style="3" customWidth="1"/>
    <col min="10" max="10" width="16.88671875" style="3" customWidth="1"/>
    <col min="11" max="11" width="10.44140625" style="3" bestFit="1" customWidth="1"/>
    <col min="12" max="12" width="17.5546875" style="3" customWidth="1"/>
    <col min="13" max="13" width="4.44140625" style="50" customWidth="1"/>
    <col min="14" max="14" width="5.44140625" style="4" customWidth="1"/>
    <col min="15" max="18" width="16.5546875" style="3" customWidth="1"/>
    <col min="19" max="16384" width="9.44140625" style="3"/>
  </cols>
  <sheetData>
    <row r="1" spans="1:20" ht="20.25" customHeight="1" x14ac:dyDescent="0.3">
      <c r="A1" s="1018" t="s">
        <v>80</v>
      </c>
      <c r="B1" s="1281" t="s">
        <v>488</v>
      </c>
      <c r="C1" s="1281"/>
      <c r="D1" s="1281"/>
      <c r="E1" s="1281"/>
      <c r="F1" s="1281"/>
      <c r="G1" s="1281"/>
      <c r="H1" s="1281"/>
      <c r="I1" s="1281"/>
      <c r="J1" s="1281"/>
      <c r="K1" s="1019"/>
      <c r="L1" s="1020" t="str">
        <f>Budget!E5</f>
        <v>ID# ____-___-R (___)</v>
      </c>
      <c r="M1" s="1021"/>
    </row>
    <row r="2" spans="1:20" s="33" customFormat="1" ht="10.199999999999999" x14ac:dyDescent="0.2">
      <c r="A2" s="152"/>
      <c r="B2" s="153"/>
      <c r="C2" s="153"/>
      <c r="D2" s="153"/>
      <c r="E2" s="153"/>
      <c r="F2" s="153"/>
      <c r="G2" s="153"/>
      <c r="H2" s="153"/>
      <c r="I2" s="153"/>
      <c r="J2" s="153"/>
      <c r="K2" s="154"/>
      <c r="L2" s="154"/>
      <c r="M2" s="155"/>
      <c r="N2" s="4"/>
    </row>
    <row r="3" spans="1:20" ht="6" customHeight="1" x14ac:dyDescent="0.25">
      <c r="A3" s="2"/>
      <c r="B3" s="1158"/>
      <c r="C3" s="1158"/>
      <c r="D3" s="1158"/>
      <c r="E3" s="1158"/>
      <c r="F3" s="1158"/>
      <c r="G3" s="1158"/>
      <c r="H3" s="1158"/>
      <c r="I3" s="1158"/>
      <c r="J3" s="1158"/>
    </row>
    <row r="4" spans="1:20" ht="50.25" customHeight="1" x14ac:dyDescent="0.25">
      <c r="A4" s="3"/>
      <c r="B4" s="1164" t="s">
        <v>99</v>
      </c>
      <c r="C4" s="1164"/>
      <c r="D4" s="1164"/>
      <c r="E4" s="1164"/>
      <c r="F4" s="1164"/>
      <c r="G4" s="1164"/>
      <c r="H4" s="1164"/>
      <c r="I4" s="1164"/>
      <c r="J4" s="1164"/>
      <c r="K4" s="1164"/>
      <c r="L4" s="1164"/>
      <c r="O4" s="1282" t="s">
        <v>119</v>
      </c>
      <c r="P4" s="1282"/>
      <c r="Q4" s="1282"/>
      <c r="R4" s="1282"/>
    </row>
    <row r="5" spans="1:20" s="33" customFormat="1" ht="11.25" customHeight="1" x14ac:dyDescent="0.2">
      <c r="A5" s="89"/>
      <c r="B5" s="182"/>
      <c r="C5" s="182"/>
      <c r="D5" s="182"/>
      <c r="E5" s="182"/>
      <c r="F5" s="182"/>
      <c r="G5" s="182"/>
      <c r="H5" s="158" t="s">
        <v>118</v>
      </c>
      <c r="I5" s="182"/>
      <c r="J5" s="157" t="s">
        <v>116</v>
      </c>
      <c r="M5" s="149" t="s">
        <v>29</v>
      </c>
      <c r="N5" s="4"/>
      <c r="O5" s="1282" t="s">
        <v>119</v>
      </c>
      <c r="P5" s="1282"/>
      <c r="Q5" s="1282"/>
      <c r="R5" s="1282"/>
    </row>
    <row r="6" spans="1:20" ht="21.6" customHeight="1" x14ac:dyDescent="0.25">
      <c r="A6" s="79">
        <v>1</v>
      </c>
      <c r="B6" s="9" t="s">
        <v>11</v>
      </c>
      <c r="C6" s="9"/>
      <c r="D6" s="10"/>
      <c r="E6" s="11"/>
      <c r="F6" s="11"/>
      <c r="G6" s="11"/>
      <c r="H6" s="133">
        <v>0</v>
      </c>
      <c r="I6" s="13"/>
      <c r="J6" s="169" t="e">
        <f>H6/H25</f>
        <v>#DIV/0!</v>
      </c>
      <c r="K6" s="3" t="s">
        <v>12</v>
      </c>
      <c r="L6" s="15" t="s">
        <v>13</v>
      </c>
      <c r="M6" s="67">
        <v>0</v>
      </c>
      <c r="O6" s="1283" t="s">
        <v>49</v>
      </c>
      <c r="P6" s="1283"/>
      <c r="Q6" s="1283"/>
      <c r="R6" s="1283"/>
    </row>
    <row r="7" spans="1:20" x14ac:dyDescent="0.25">
      <c r="A7" s="79"/>
      <c r="B7" s="17"/>
      <c r="C7" s="17"/>
      <c r="D7" s="18"/>
      <c r="E7" s="19"/>
      <c r="F7" s="20"/>
      <c r="G7" s="20"/>
      <c r="H7" s="21"/>
      <c r="I7" s="21"/>
      <c r="J7" s="91"/>
      <c r="M7" s="67"/>
      <c r="O7" s="1284" t="s">
        <v>50</v>
      </c>
      <c r="P7" s="1284"/>
      <c r="Q7" s="92" t="s">
        <v>51</v>
      </c>
      <c r="R7" s="92" t="s">
        <v>52</v>
      </c>
    </row>
    <row r="8" spans="1:20" x14ac:dyDescent="0.25">
      <c r="A8" s="79">
        <v>2</v>
      </c>
      <c r="B8" s="9" t="s">
        <v>14</v>
      </c>
      <c r="C8" s="17"/>
      <c r="D8" s="180"/>
      <c r="E8" s="180"/>
      <c r="F8" s="180"/>
      <c r="G8" s="180"/>
      <c r="H8" s="180"/>
      <c r="I8" s="180"/>
      <c r="J8" s="180"/>
      <c r="K8" s="180"/>
      <c r="L8" s="180"/>
      <c r="M8" s="180"/>
      <c r="N8" s="181"/>
      <c r="O8" s="93">
        <f>H10+H12+H14+H16+H19</f>
        <v>0</v>
      </c>
      <c r="P8" s="94" t="e">
        <f>J10+J12+J14+J16+J19</f>
        <v>#DIV/0!</v>
      </c>
      <c r="Q8" s="95">
        <f>H25-H6</f>
        <v>0</v>
      </c>
      <c r="R8" s="96">
        <f>Q8-O8</f>
        <v>0</v>
      </c>
    </row>
    <row r="9" spans="1:20" s="87" customFormat="1" ht="7.2" thickBot="1" x14ac:dyDescent="0.2">
      <c r="A9" s="97"/>
      <c r="H9" s="98"/>
      <c r="I9" s="98"/>
      <c r="J9" s="99"/>
      <c r="M9" s="100"/>
      <c r="N9" s="88"/>
      <c r="O9" s="101"/>
    </row>
    <row r="10" spans="1:20" ht="13.8" thickBot="1" x14ac:dyDescent="0.3">
      <c r="A10" s="79">
        <v>3</v>
      </c>
      <c r="C10" s="3" t="s">
        <v>15</v>
      </c>
      <c r="H10" s="134">
        <v>0</v>
      </c>
      <c r="I10" s="25"/>
      <c r="J10" s="169" t="e">
        <f>H10/H25</f>
        <v>#DIV/0!</v>
      </c>
      <c r="K10" s="3" t="s">
        <v>16</v>
      </c>
      <c r="L10" s="3" t="s">
        <v>17</v>
      </c>
      <c r="M10" s="67">
        <v>0</v>
      </c>
      <c r="O10" s="346">
        <v>0.75</v>
      </c>
      <c r="P10" s="347" t="s">
        <v>474</v>
      </c>
      <c r="Q10" s="350"/>
      <c r="R10" s="351"/>
      <c r="S10" s="352"/>
      <c r="T10" s="352"/>
    </row>
    <row r="11" spans="1:20" x14ac:dyDescent="0.25">
      <c r="A11" s="79"/>
      <c r="H11" s="54"/>
      <c r="I11" s="7"/>
      <c r="J11" s="170"/>
      <c r="M11" s="67"/>
      <c r="O11" s="345">
        <f>J25-O10</f>
        <v>0.25</v>
      </c>
      <c r="P11" s="187"/>
      <c r="Q11" s="187"/>
      <c r="R11" s="188"/>
    </row>
    <row r="12" spans="1:20" x14ac:dyDescent="0.25">
      <c r="A12" s="79">
        <v>4</v>
      </c>
      <c r="H12" s="134">
        <v>0</v>
      </c>
      <c r="I12" s="26"/>
      <c r="J12" s="169" t="e">
        <f>H12/H25</f>
        <v>#DIV/0!</v>
      </c>
      <c r="K12" s="3" t="s">
        <v>16</v>
      </c>
      <c r="L12" s="3" t="s">
        <v>34</v>
      </c>
      <c r="M12" s="67">
        <v>0</v>
      </c>
      <c r="O12" s="186"/>
      <c r="P12" s="187"/>
      <c r="Q12" s="187"/>
      <c r="R12" s="188"/>
    </row>
    <row r="13" spans="1:20" x14ac:dyDescent="0.25">
      <c r="A13" s="79"/>
      <c r="H13" s="27"/>
      <c r="I13" s="27"/>
      <c r="J13" s="171"/>
      <c r="M13" s="67"/>
      <c r="O13" s="186"/>
      <c r="P13" s="189"/>
      <c r="Q13" s="190"/>
      <c r="R13" s="188"/>
    </row>
    <row r="14" spans="1:20" x14ac:dyDescent="0.25">
      <c r="A14" s="79">
        <v>5</v>
      </c>
      <c r="H14" s="134">
        <v>0</v>
      </c>
      <c r="I14" s="26"/>
      <c r="J14" s="169" t="e">
        <f>H14/H25</f>
        <v>#DIV/0!</v>
      </c>
      <c r="K14" s="3" t="s">
        <v>16</v>
      </c>
      <c r="L14" s="3" t="s">
        <v>42</v>
      </c>
      <c r="M14" s="67">
        <v>0</v>
      </c>
      <c r="O14" s="186"/>
      <c r="P14" s="187"/>
      <c r="Q14" s="187"/>
      <c r="R14" s="188"/>
    </row>
    <row r="15" spans="1:20" x14ac:dyDescent="0.25">
      <c r="A15" s="79"/>
      <c r="H15" s="27"/>
      <c r="I15" s="27"/>
      <c r="J15" s="171"/>
      <c r="M15" s="67"/>
      <c r="O15" s="186"/>
      <c r="P15" s="189"/>
      <c r="Q15" s="190"/>
      <c r="R15" s="188"/>
    </row>
    <row r="16" spans="1:20" x14ac:dyDescent="0.25">
      <c r="A16" s="79">
        <v>6</v>
      </c>
      <c r="H16" s="135">
        <v>0</v>
      </c>
      <c r="I16" s="26"/>
      <c r="J16" s="169" t="e">
        <f>H16/H25</f>
        <v>#DIV/0!</v>
      </c>
      <c r="K16" s="3" t="s">
        <v>19</v>
      </c>
      <c r="L16" s="3" t="s">
        <v>53</v>
      </c>
      <c r="M16" s="67">
        <v>0</v>
      </c>
      <c r="O16" s="186"/>
      <c r="P16" s="189"/>
      <c r="Q16" s="188"/>
      <c r="R16" s="188"/>
    </row>
    <row r="17" spans="1:18" x14ac:dyDescent="0.25">
      <c r="A17" s="79"/>
      <c r="H17" s="27"/>
      <c r="I17" s="27"/>
      <c r="J17" s="172"/>
      <c r="M17" s="67"/>
      <c r="O17" s="186"/>
      <c r="P17" s="189"/>
      <c r="Q17" s="189"/>
      <c r="R17" s="188"/>
    </row>
    <row r="18" spans="1:18" ht="5.25" hidden="1" customHeight="1" x14ac:dyDescent="0.25">
      <c r="A18" s="79"/>
      <c r="H18" s="27"/>
      <c r="I18" s="27"/>
      <c r="J18" s="172"/>
      <c r="M18" s="67">
        <v>0</v>
      </c>
      <c r="O18" s="186"/>
      <c r="P18" s="188"/>
      <c r="Q18" s="188"/>
      <c r="R18" s="188"/>
    </row>
    <row r="19" spans="1:18" x14ac:dyDescent="0.25">
      <c r="A19" s="79">
        <v>7</v>
      </c>
      <c r="B19" s="1275" t="s">
        <v>21</v>
      </c>
      <c r="C19" s="1275"/>
      <c r="D19" s="1275"/>
      <c r="E19" s="1275"/>
      <c r="F19" s="1275"/>
      <c r="H19" s="134">
        <v>0</v>
      </c>
      <c r="I19" s="26"/>
      <c r="J19" s="169" t="e">
        <f>H19/H25</f>
        <v>#DIV/0!</v>
      </c>
      <c r="K19" s="3" t="s">
        <v>19</v>
      </c>
      <c r="M19" s="67">
        <v>0</v>
      </c>
      <c r="O19" s="186"/>
      <c r="P19" s="191"/>
      <c r="Q19" s="188"/>
      <c r="R19" s="188"/>
    </row>
    <row r="20" spans="1:18" s="103" customFormat="1" ht="3" customHeight="1" x14ac:dyDescent="0.2">
      <c r="A20" s="102"/>
      <c r="H20" s="104"/>
      <c r="I20" s="104"/>
      <c r="J20" s="104"/>
      <c r="M20" s="105"/>
      <c r="N20" s="106"/>
      <c r="O20" s="186"/>
      <c r="P20" s="188"/>
      <c r="Q20" s="188"/>
      <c r="R20" s="188"/>
    </row>
    <row r="21" spans="1:18" x14ac:dyDescent="0.25">
      <c r="A21" s="79"/>
      <c r="B21" s="29" t="s">
        <v>95</v>
      </c>
      <c r="C21" s="28"/>
      <c r="D21" s="28"/>
      <c r="E21" s="28"/>
      <c r="F21" s="30"/>
      <c r="G21" s="28"/>
      <c r="H21" s="31"/>
      <c r="I21" s="31"/>
      <c r="J21" s="48"/>
      <c r="M21" s="68"/>
      <c r="O21" s="186"/>
      <c r="P21" s="188"/>
      <c r="Q21" s="188"/>
      <c r="R21" s="188"/>
    </row>
    <row r="22" spans="1:18" s="90" customFormat="1" ht="14.85" customHeight="1" x14ac:dyDescent="0.2">
      <c r="A22" s="80"/>
      <c r="B22" s="1285"/>
      <c r="C22" s="1285"/>
      <c r="D22" s="1285"/>
      <c r="E22" s="1285"/>
      <c r="F22" s="1285"/>
      <c r="M22" s="107"/>
      <c r="N22" s="108"/>
      <c r="O22" s="184"/>
      <c r="P22" s="185"/>
      <c r="Q22" s="185"/>
      <c r="R22" s="185"/>
    </row>
    <row r="23" spans="1:18" s="90" customFormat="1" ht="14.85" customHeight="1" x14ac:dyDescent="0.2">
      <c r="A23" s="80"/>
      <c r="B23" s="1286"/>
      <c r="C23" s="1286"/>
      <c r="D23" s="1286"/>
      <c r="E23" s="1286"/>
      <c r="F23" s="1286"/>
      <c r="M23" s="107"/>
      <c r="N23" s="108"/>
      <c r="O23" s="184"/>
      <c r="P23" s="185"/>
      <c r="Q23" s="185"/>
      <c r="R23" s="185"/>
    </row>
    <row r="24" spans="1:18" s="103" customFormat="1" ht="4.5" customHeight="1" x14ac:dyDescent="0.2">
      <c r="A24" s="102"/>
      <c r="B24" s="109"/>
      <c r="C24" s="109"/>
      <c r="D24" s="109"/>
      <c r="E24" s="109"/>
      <c r="F24" s="110"/>
      <c r="H24" s="104"/>
      <c r="I24" s="104"/>
      <c r="J24" s="104"/>
      <c r="M24" s="105"/>
      <c r="N24" s="106"/>
      <c r="O24" s="186"/>
      <c r="P24" s="188"/>
      <c r="Q24" s="188"/>
      <c r="R24" s="188"/>
    </row>
    <row r="25" spans="1:18" ht="13.35" customHeight="1" x14ac:dyDescent="0.25">
      <c r="A25" s="79">
        <v>8</v>
      </c>
      <c r="B25" s="25" t="s">
        <v>38</v>
      </c>
      <c r="H25" s="183">
        <f>Budget!F468</f>
        <v>0</v>
      </c>
      <c r="I25" s="7"/>
      <c r="J25" s="49">
        <v>1</v>
      </c>
      <c r="K25" s="32" t="s">
        <v>23</v>
      </c>
      <c r="L25" s="3" t="s">
        <v>24</v>
      </c>
      <c r="M25" s="62">
        <f>SUM(M6:M22)</f>
        <v>0</v>
      </c>
      <c r="O25" s="186"/>
      <c r="P25" s="188"/>
      <c r="Q25" s="188"/>
      <c r="R25" s="188"/>
    </row>
    <row r="26" spans="1:18" ht="13.35" customHeight="1" x14ac:dyDescent="0.25">
      <c r="A26" s="79"/>
      <c r="M26" s="68"/>
      <c r="O26" s="52"/>
    </row>
    <row r="27" spans="1:18" s="33" customFormat="1" ht="11.85" customHeight="1" x14ac:dyDescent="0.2">
      <c r="A27" s="69"/>
      <c r="B27" s="1168" t="s">
        <v>93</v>
      </c>
      <c r="C27" s="1168"/>
      <c r="D27" s="1168"/>
      <c r="E27" s="1168"/>
      <c r="F27" s="1168"/>
      <c r="G27" s="1168"/>
      <c r="H27" s="1168"/>
      <c r="I27" s="1168"/>
      <c r="J27" s="1168"/>
      <c r="K27" s="1168"/>
      <c r="L27" s="1168"/>
      <c r="M27" s="50"/>
      <c r="N27" s="4"/>
    </row>
    <row r="28" spans="1:18" ht="13.35" customHeight="1" x14ac:dyDescent="0.25">
      <c r="B28" s="1167" t="s">
        <v>94</v>
      </c>
      <c r="C28" s="1167"/>
      <c r="D28" s="1167"/>
      <c r="E28" s="1167"/>
      <c r="F28" s="1167"/>
      <c r="G28" s="1167"/>
      <c r="H28" s="1167"/>
      <c r="I28" s="1167"/>
      <c r="J28" s="1167"/>
      <c r="K28" s="1167"/>
      <c r="L28" s="1167"/>
    </row>
    <row r="29" spans="1:18" ht="13.35" customHeight="1" x14ac:dyDescent="0.25">
      <c r="A29" s="69"/>
      <c r="B29" s="1168" t="s">
        <v>43</v>
      </c>
      <c r="C29" s="1168"/>
      <c r="D29" s="1168"/>
      <c r="E29" s="1168"/>
      <c r="F29" s="1168"/>
      <c r="G29" s="1168"/>
      <c r="H29" s="1168"/>
      <c r="I29" s="1168"/>
      <c r="J29" s="1168"/>
      <c r="K29" s="1168"/>
      <c r="L29" s="1168"/>
    </row>
    <row r="30" spans="1:18" ht="12.75" customHeight="1" x14ac:dyDescent="0.25">
      <c r="A30" s="69"/>
      <c r="B30" s="1170" t="s">
        <v>44</v>
      </c>
      <c r="C30" s="1170"/>
      <c r="D30" s="1170"/>
      <c r="E30" s="1171"/>
      <c r="F30" s="1171"/>
      <c r="G30" s="1171"/>
      <c r="H30" s="1171"/>
      <c r="I30" s="1171"/>
      <c r="J30" s="1171"/>
      <c r="K30" s="1171"/>
      <c r="L30" s="1171"/>
    </row>
    <row r="31" spans="1:18" x14ac:dyDescent="0.25">
      <c r="A31" s="3"/>
      <c r="B31" s="1160"/>
      <c r="C31" s="1161"/>
      <c r="D31" s="1161"/>
      <c r="E31" s="1161"/>
      <c r="F31" s="1161"/>
      <c r="G31" s="1161"/>
      <c r="H31" s="1161"/>
      <c r="I31" s="1161"/>
      <c r="J31" s="1161"/>
      <c r="K31" s="1161"/>
      <c r="L31" s="1161"/>
    </row>
    <row r="32" spans="1:18" ht="14.85" customHeight="1" x14ac:dyDescent="0.25">
      <c r="A32" s="3">
        <v>9</v>
      </c>
      <c r="B32" s="1162" t="s">
        <v>59</v>
      </c>
      <c r="C32" s="1162"/>
      <c r="D32" s="1162"/>
      <c r="E32" s="1163" t="s">
        <v>57</v>
      </c>
      <c r="F32" s="1163"/>
      <c r="G32" s="60"/>
      <c r="H32" s="122">
        <f>'SR Mgmt Costs'!reqpmc</f>
        <v>0</v>
      </c>
      <c r="I32" s="60"/>
      <c r="J32" s="60"/>
      <c r="K32" s="60"/>
      <c r="L32" s="60"/>
    </row>
    <row r="33" spans="1:17" x14ac:dyDescent="0.25">
      <c r="A33" s="3"/>
      <c r="B33" s="1162"/>
      <c r="C33" s="1162"/>
      <c r="D33" s="1162"/>
      <c r="E33" s="1163" t="s">
        <v>58</v>
      </c>
      <c r="F33" s="1163"/>
      <c r="G33" s="60"/>
      <c r="H33" s="123">
        <f>Budget!F468*'Funding Summary'!J33</f>
        <v>0</v>
      </c>
      <c r="I33" s="60"/>
      <c r="J33" s="114">
        <v>0.05</v>
      </c>
      <c r="K33" s="115" t="s">
        <v>77</v>
      </c>
      <c r="L33" s="116" t="s">
        <v>60</v>
      </c>
    </row>
    <row r="34" spans="1:17" x14ac:dyDescent="0.25">
      <c r="A34" s="3"/>
      <c r="B34" s="59"/>
      <c r="C34" s="59"/>
      <c r="D34" s="59"/>
      <c r="E34" s="60"/>
      <c r="F34" s="60"/>
      <c r="G34" s="60"/>
      <c r="H34" s="60"/>
      <c r="I34" s="60"/>
      <c r="J34" s="60"/>
      <c r="K34" s="60"/>
      <c r="L34" s="60"/>
    </row>
    <row r="35" spans="1:17" x14ac:dyDescent="0.25">
      <c r="A35" s="86" t="s">
        <v>79</v>
      </c>
      <c r="B35" s="1158" t="s">
        <v>26</v>
      </c>
      <c r="C35" s="1158"/>
      <c r="D35" s="1158"/>
      <c r="E35" s="1158"/>
      <c r="F35" s="1158"/>
      <c r="G35" s="1158"/>
      <c r="H35" s="1158"/>
      <c r="I35" s="1158"/>
      <c r="J35" s="1158"/>
      <c r="K35" s="1158"/>
    </row>
    <row r="36" spans="1:17" ht="4.5" customHeight="1" x14ac:dyDescent="0.25">
      <c r="A36" s="86"/>
      <c r="B36" s="2"/>
      <c r="C36" s="2"/>
      <c r="D36" s="2"/>
    </row>
    <row r="37" spans="1:17" ht="25.5" customHeight="1" x14ac:dyDescent="0.25">
      <c r="B37" s="1159" t="s">
        <v>54</v>
      </c>
      <c r="C37" s="1159"/>
      <c r="D37" s="1159"/>
      <c r="E37" s="1159"/>
      <c r="F37" s="1159"/>
      <c r="G37" s="1159"/>
      <c r="H37" s="1159"/>
      <c r="I37" s="1159"/>
      <c r="J37" s="1159"/>
      <c r="K37" s="1159"/>
      <c r="L37" s="1159"/>
    </row>
    <row r="38" spans="1:17" x14ac:dyDescent="0.25">
      <c r="A38" s="3"/>
      <c r="B38" s="44"/>
      <c r="C38" s="44"/>
      <c r="D38" s="44"/>
      <c r="E38" s="44"/>
      <c r="F38" s="44"/>
      <c r="G38" s="44"/>
      <c r="H38" s="44"/>
      <c r="I38" s="44"/>
      <c r="J38" s="44"/>
      <c r="K38" s="44"/>
      <c r="L38" s="44"/>
      <c r="N38" s="3"/>
    </row>
    <row r="39" spans="1:17" x14ac:dyDescent="0.25">
      <c r="A39" s="3"/>
      <c r="B39" s="44"/>
      <c r="C39" s="44"/>
      <c r="D39" s="44"/>
      <c r="E39" s="44"/>
      <c r="F39" s="44"/>
      <c r="G39" s="44"/>
      <c r="H39" s="44"/>
      <c r="I39" s="44"/>
      <c r="J39" s="44"/>
      <c r="K39" s="44"/>
      <c r="L39" s="44"/>
      <c r="N39" s="83"/>
      <c r="O39" s="1277" t="s">
        <v>445</v>
      </c>
      <c r="P39" s="1277"/>
      <c r="Q39" s="1277"/>
    </row>
    <row r="40" spans="1:17" x14ac:dyDescent="0.25">
      <c r="A40" s="3"/>
      <c r="C40" s="1155" t="s">
        <v>27</v>
      </c>
      <c r="D40" s="1156"/>
      <c r="E40" s="1156"/>
      <c r="F40" s="1156"/>
      <c r="G40" s="1156"/>
      <c r="H40" s="1156"/>
      <c r="I40" s="34"/>
      <c r="J40" s="1155" t="s">
        <v>139</v>
      </c>
      <c r="K40" s="1156"/>
      <c r="L40" s="1157"/>
      <c r="N40" s="83"/>
      <c r="O40" s="1155" t="s">
        <v>139</v>
      </c>
      <c r="P40" s="1156"/>
      <c r="Q40" s="1157"/>
    </row>
    <row r="41" spans="1:17" x14ac:dyDescent="0.25">
      <c r="A41" s="3"/>
      <c r="C41" s="1153" t="s">
        <v>63</v>
      </c>
      <c r="D41" s="1154"/>
      <c r="E41" s="1154"/>
      <c r="F41" s="1154"/>
      <c r="G41" s="1154"/>
      <c r="H41" s="1154"/>
      <c r="I41" s="35"/>
      <c r="J41" s="36"/>
      <c r="K41" s="64">
        <v>3</v>
      </c>
      <c r="L41" s="37" t="s">
        <v>40</v>
      </c>
      <c r="N41" s="83"/>
      <c r="O41" s="36"/>
      <c r="P41" s="64">
        <v>3</v>
      </c>
      <c r="Q41" s="37" t="s">
        <v>40</v>
      </c>
    </row>
    <row r="42" spans="1:17" x14ac:dyDescent="0.25">
      <c r="A42" s="3"/>
      <c r="C42" s="1153" t="s">
        <v>106</v>
      </c>
      <c r="D42" s="1154"/>
      <c r="E42" s="1154"/>
      <c r="F42" s="1154"/>
      <c r="G42" s="1154"/>
      <c r="H42" s="1154"/>
      <c r="I42" s="35"/>
      <c r="J42" s="36"/>
      <c r="K42" s="64">
        <v>3</v>
      </c>
      <c r="L42" s="37" t="s">
        <v>40</v>
      </c>
      <c r="N42" s="83"/>
      <c r="O42" s="36"/>
      <c r="P42" s="64">
        <v>3</v>
      </c>
      <c r="Q42" s="37" t="s">
        <v>40</v>
      </c>
    </row>
    <row r="43" spans="1:17" x14ac:dyDescent="0.25">
      <c r="A43" s="3"/>
      <c r="C43" s="1153" t="s">
        <v>107</v>
      </c>
      <c r="D43" s="1154"/>
      <c r="E43" s="1154"/>
      <c r="F43" s="1154"/>
      <c r="G43" s="1154"/>
      <c r="H43" s="1154"/>
      <c r="I43" s="35"/>
      <c r="J43" s="36"/>
      <c r="K43" s="64">
        <v>4</v>
      </c>
      <c r="L43" s="37" t="s">
        <v>40</v>
      </c>
      <c r="N43" s="83"/>
      <c r="O43" s="36"/>
      <c r="P43" s="64">
        <v>3</v>
      </c>
      <c r="Q43" s="37" t="s">
        <v>40</v>
      </c>
    </row>
    <row r="44" spans="1:17" x14ac:dyDescent="0.25">
      <c r="A44" s="3"/>
      <c r="C44" s="1153" t="s">
        <v>67</v>
      </c>
      <c r="D44" s="1154"/>
      <c r="E44" s="1154"/>
      <c r="F44" s="1154"/>
      <c r="G44" s="1154"/>
      <c r="H44" s="1154"/>
      <c r="I44" s="35"/>
      <c r="J44" s="36"/>
      <c r="K44" s="64">
        <v>4</v>
      </c>
      <c r="L44" s="37" t="s">
        <v>40</v>
      </c>
      <c r="N44" s="83"/>
      <c r="O44" s="36"/>
      <c r="P44" s="64">
        <v>3</v>
      </c>
      <c r="Q44" s="37" t="s">
        <v>40</v>
      </c>
    </row>
    <row r="45" spans="1:17" x14ac:dyDescent="0.25">
      <c r="A45" s="3"/>
      <c r="C45" s="1153" t="s">
        <v>64</v>
      </c>
      <c r="D45" s="1154"/>
      <c r="E45" s="1154"/>
      <c r="F45" s="1154"/>
      <c r="G45" s="1154"/>
      <c r="H45" s="1154"/>
      <c r="I45" s="35"/>
      <c r="J45" s="36"/>
      <c r="K45" s="64">
        <v>24</v>
      </c>
      <c r="L45" s="37" t="s">
        <v>40</v>
      </c>
      <c r="N45" s="83"/>
      <c r="O45" s="36"/>
      <c r="P45" s="64">
        <v>15</v>
      </c>
      <c r="Q45" s="37" t="s">
        <v>40</v>
      </c>
    </row>
    <row r="46" spans="1:17" x14ac:dyDescent="0.25">
      <c r="A46" s="3"/>
      <c r="C46" s="1153" t="s">
        <v>75</v>
      </c>
      <c r="D46" s="1154"/>
      <c r="E46" s="1154"/>
      <c r="F46" s="1154"/>
      <c r="G46" s="1154"/>
      <c r="H46" s="1154"/>
      <c r="I46" s="35"/>
      <c r="J46" s="36"/>
      <c r="K46" s="64">
        <v>3</v>
      </c>
      <c r="L46" s="37" t="s">
        <v>40</v>
      </c>
      <c r="N46" s="83"/>
      <c r="O46" s="36"/>
      <c r="P46" s="64">
        <v>3</v>
      </c>
      <c r="Q46" s="37" t="s">
        <v>40</v>
      </c>
    </row>
    <row r="47" spans="1:17" x14ac:dyDescent="0.25">
      <c r="A47" s="3"/>
      <c r="C47" s="1153" t="s">
        <v>76</v>
      </c>
      <c r="D47" s="1154"/>
      <c r="E47" s="1154"/>
      <c r="F47" s="1154"/>
      <c r="G47" s="1154"/>
      <c r="H47" s="1154"/>
      <c r="I47" s="35"/>
      <c r="J47" s="36"/>
      <c r="K47" s="64">
        <v>3</v>
      </c>
      <c r="L47" s="37" t="s">
        <v>40</v>
      </c>
      <c r="N47" s="83"/>
      <c r="O47" s="36"/>
      <c r="P47" s="64">
        <v>3</v>
      </c>
      <c r="Q47" s="37" t="s">
        <v>40</v>
      </c>
    </row>
    <row r="48" spans="1:17" ht="13.8" thickBot="1" x14ac:dyDescent="0.3">
      <c r="A48" s="3"/>
      <c r="C48" s="1153" t="s">
        <v>65</v>
      </c>
      <c r="D48" s="1154"/>
      <c r="E48" s="1154"/>
      <c r="F48" s="1154"/>
      <c r="G48" s="1154"/>
      <c r="H48" s="1154"/>
      <c r="I48" s="35"/>
      <c r="J48" s="769"/>
      <c r="K48" s="770">
        <v>4</v>
      </c>
      <c r="L48" s="771" t="s">
        <v>40</v>
      </c>
      <c r="N48" s="83"/>
      <c r="O48" s="769"/>
      <c r="P48" s="770">
        <v>3</v>
      </c>
      <c r="Q48" s="771" t="s">
        <v>40</v>
      </c>
    </row>
    <row r="49" spans="1:17" ht="13.8" thickBot="1" x14ac:dyDescent="0.3">
      <c r="A49" s="3"/>
      <c r="C49" s="1151"/>
      <c r="D49" s="1152"/>
      <c r="E49" s="1152"/>
      <c r="F49" s="1152"/>
      <c r="G49" s="1152"/>
      <c r="H49" s="1152"/>
      <c r="I49" s="38"/>
      <c r="J49" s="768">
        <f>SUM(K41:K48)</f>
        <v>48</v>
      </c>
      <c r="K49" s="775"/>
      <c r="L49" s="776" t="s">
        <v>442</v>
      </c>
      <c r="N49" s="83"/>
      <c r="O49" s="768">
        <f>SUM(P41:P48)</f>
        <v>36</v>
      </c>
      <c r="P49" s="775"/>
      <c r="Q49" s="776" t="s">
        <v>442</v>
      </c>
    </row>
    <row r="50" spans="1:17" ht="4.5" customHeight="1" x14ac:dyDescent="0.25">
      <c r="A50" s="3"/>
      <c r="B50" s="1006"/>
      <c r="C50" s="1007"/>
      <c r="D50" s="1007"/>
      <c r="E50" s="1007"/>
      <c r="F50" s="1007"/>
      <c r="G50" s="1007"/>
      <c r="H50" s="1007"/>
      <c r="I50" s="39"/>
      <c r="J50" s="772"/>
      <c r="K50" s="773"/>
      <c r="L50" s="774"/>
      <c r="N50" s="3"/>
    </row>
    <row r="51" spans="1:17" x14ac:dyDescent="0.25">
      <c r="A51" s="3"/>
      <c r="B51" s="1005" t="s">
        <v>472</v>
      </c>
      <c r="C51" s="1006"/>
      <c r="D51" s="1006"/>
      <c r="E51" s="1006"/>
      <c r="F51" s="1006"/>
      <c r="G51" s="1006"/>
      <c r="H51" s="1006"/>
      <c r="N51" s="3"/>
    </row>
    <row r="52" spans="1:17" x14ac:dyDescent="0.25">
      <c r="A52" s="3"/>
      <c r="C52" s="1155" t="s">
        <v>27</v>
      </c>
      <c r="D52" s="1156"/>
      <c r="E52" s="1156"/>
      <c r="F52" s="1156"/>
      <c r="G52" s="1156"/>
      <c r="H52" s="1156"/>
      <c r="I52" s="34"/>
      <c r="J52" s="1155" t="s">
        <v>139</v>
      </c>
      <c r="K52" s="1156"/>
      <c r="L52" s="1157"/>
      <c r="N52" s="83"/>
      <c r="O52" s="1155" t="s">
        <v>139</v>
      </c>
      <c r="P52" s="1156"/>
      <c r="Q52" s="1157"/>
    </row>
    <row r="53" spans="1:17" x14ac:dyDescent="0.25">
      <c r="A53" s="3"/>
      <c r="C53" s="1153" t="s">
        <v>35</v>
      </c>
      <c r="D53" s="1154"/>
      <c r="E53" s="1154"/>
      <c r="F53" s="1154"/>
      <c r="G53" s="1154"/>
      <c r="H53" s="1154"/>
      <c r="I53" s="35"/>
      <c r="J53" s="36"/>
      <c r="K53" s="64">
        <v>3</v>
      </c>
      <c r="L53" s="37" t="s">
        <v>40</v>
      </c>
      <c r="N53" s="83"/>
      <c r="O53" s="36"/>
      <c r="P53" s="64">
        <v>3</v>
      </c>
      <c r="Q53" s="37" t="s">
        <v>40</v>
      </c>
    </row>
    <row r="54" spans="1:17" x14ac:dyDescent="0.25">
      <c r="A54" s="3"/>
      <c r="C54" s="1153" t="s">
        <v>108</v>
      </c>
      <c r="D54" s="1154"/>
      <c r="E54" s="1154"/>
      <c r="F54" s="1154"/>
      <c r="G54" s="1154"/>
      <c r="H54" s="1154"/>
      <c r="I54" s="35"/>
      <c r="J54" s="36"/>
      <c r="K54" s="64">
        <v>3</v>
      </c>
      <c r="L54" s="37" t="s">
        <v>40</v>
      </c>
      <c r="N54" s="83"/>
      <c r="O54" s="36"/>
      <c r="P54" s="64">
        <v>2</v>
      </c>
      <c r="Q54" s="37" t="s">
        <v>40</v>
      </c>
    </row>
    <row r="55" spans="1:17" x14ac:dyDescent="0.25">
      <c r="A55" s="3"/>
      <c r="C55" s="1153" t="s">
        <v>109</v>
      </c>
      <c r="D55" s="1154"/>
      <c r="E55" s="1154"/>
      <c r="F55" s="1154"/>
      <c r="G55" s="1154"/>
      <c r="H55" s="1154"/>
      <c r="I55" s="35"/>
      <c r="J55" s="36"/>
      <c r="K55" s="64">
        <v>6</v>
      </c>
      <c r="L55" s="37" t="s">
        <v>40</v>
      </c>
      <c r="N55" s="83"/>
      <c r="O55" s="36"/>
      <c r="P55" s="64">
        <v>3</v>
      </c>
      <c r="Q55" s="37" t="s">
        <v>40</v>
      </c>
    </row>
    <row r="56" spans="1:17" x14ac:dyDescent="0.25">
      <c r="A56" s="3"/>
      <c r="C56" s="1153" t="s">
        <v>36</v>
      </c>
      <c r="D56" s="1154"/>
      <c r="E56" s="1154"/>
      <c r="F56" s="1154"/>
      <c r="G56" s="1154"/>
      <c r="H56" s="1154"/>
      <c r="I56" s="35"/>
      <c r="J56" s="36"/>
      <c r="K56" s="64">
        <v>3</v>
      </c>
      <c r="L56" s="37" t="s">
        <v>40</v>
      </c>
      <c r="N56" s="83"/>
      <c r="O56" s="36"/>
      <c r="P56" s="64">
        <v>2</v>
      </c>
      <c r="Q56" s="37" t="s">
        <v>40</v>
      </c>
    </row>
    <row r="57" spans="1:17" ht="13.8" thickBot="1" x14ac:dyDescent="0.3">
      <c r="A57" s="3"/>
      <c r="C57" s="1153" t="s">
        <v>440</v>
      </c>
      <c r="D57" s="1154"/>
      <c r="E57" s="1154"/>
      <c r="F57" s="1154"/>
      <c r="G57" s="1154"/>
      <c r="H57" s="1154"/>
      <c r="I57" s="35"/>
      <c r="J57" s="769"/>
      <c r="K57" s="770">
        <v>3</v>
      </c>
      <c r="L57" s="771" t="s">
        <v>40</v>
      </c>
      <c r="N57" s="83"/>
      <c r="O57" s="769"/>
      <c r="P57" s="770">
        <v>2</v>
      </c>
      <c r="Q57" s="771" t="s">
        <v>40</v>
      </c>
    </row>
    <row r="58" spans="1:17" ht="13.8" thickBot="1" x14ac:dyDescent="0.3">
      <c r="A58" s="3"/>
      <c r="C58" s="1153"/>
      <c r="D58" s="1154"/>
      <c r="E58" s="1154"/>
      <c r="F58" s="1154"/>
      <c r="G58" s="1154"/>
      <c r="H58" s="1154"/>
      <c r="I58" s="35"/>
      <c r="J58" s="768">
        <f>SUM(K53:K57)</f>
        <v>18</v>
      </c>
      <c r="K58" s="780"/>
      <c r="L58" s="781" t="s">
        <v>443</v>
      </c>
      <c r="N58" s="83"/>
      <c r="O58" s="768">
        <f>SUM(P53:P57)</f>
        <v>12</v>
      </c>
      <c r="P58" s="780"/>
      <c r="Q58" s="781" t="s">
        <v>443</v>
      </c>
    </row>
    <row r="59" spans="1:17" x14ac:dyDescent="0.25">
      <c r="A59" s="3"/>
      <c r="C59" s="1153" t="s">
        <v>37</v>
      </c>
      <c r="D59" s="1154"/>
      <c r="E59" s="1154"/>
      <c r="F59" s="1154"/>
      <c r="G59" s="1154"/>
      <c r="H59" s="1154"/>
      <c r="I59" s="35"/>
      <c r="J59" s="777"/>
      <c r="K59" s="778">
        <v>3</v>
      </c>
      <c r="L59" s="779" t="s">
        <v>40</v>
      </c>
      <c r="N59" s="83"/>
      <c r="O59" s="777"/>
      <c r="P59" s="778">
        <v>3</v>
      </c>
      <c r="Q59" s="779" t="s">
        <v>40</v>
      </c>
    </row>
    <row r="60" spans="1:17" x14ac:dyDescent="0.25">
      <c r="A60" s="3"/>
      <c r="C60" s="1153" t="s">
        <v>110</v>
      </c>
      <c r="D60" s="1154"/>
      <c r="E60" s="1154"/>
      <c r="F60" s="1154"/>
      <c r="G60" s="1154"/>
      <c r="H60" s="1154"/>
      <c r="I60" s="35"/>
      <c r="J60" s="36"/>
      <c r="K60" s="64">
        <v>3</v>
      </c>
      <c r="L60" s="37" t="s">
        <v>98</v>
      </c>
      <c r="N60" s="83"/>
      <c r="O60" s="36"/>
      <c r="P60" s="64">
        <v>2</v>
      </c>
      <c r="Q60" s="37" t="s">
        <v>98</v>
      </c>
    </row>
    <row r="61" spans="1:17" x14ac:dyDescent="0.25">
      <c r="A61" s="3"/>
      <c r="C61" s="1153" t="s">
        <v>111</v>
      </c>
      <c r="D61" s="1154"/>
      <c r="E61" s="1154"/>
      <c r="F61" s="1154"/>
      <c r="G61" s="1154"/>
      <c r="H61" s="1154"/>
      <c r="I61" s="35"/>
      <c r="J61" s="36"/>
      <c r="K61" s="64">
        <v>3</v>
      </c>
      <c r="L61" s="37" t="s">
        <v>40</v>
      </c>
      <c r="N61" s="83"/>
      <c r="O61" s="36"/>
      <c r="P61" s="64">
        <v>2</v>
      </c>
      <c r="Q61" s="37" t="s">
        <v>40</v>
      </c>
    </row>
    <row r="62" spans="1:17" x14ac:dyDescent="0.25">
      <c r="A62" s="3"/>
      <c r="C62" s="1153" t="s">
        <v>112</v>
      </c>
      <c r="D62" s="1154"/>
      <c r="E62" s="1154"/>
      <c r="F62" s="1154"/>
      <c r="G62" s="1154"/>
      <c r="H62" s="1154"/>
      <c r="I62" s="35"/>
      <c r="J62" s="36"/>
      <c r="K62" s="64">
        <v>12</v>
      </c>
      <c r="L62" s="37" t="s">
        <v>40</v>
      </c>
      <c r="N62" s="83"/>
      <c r="O62" s="36"/>
      <c r="P62" s="64">
        <v>11</v>
      </c>
      <c r="Q62" s="37" t="s">
        <v>40</v>
      </c>
    </row>
    <row r="63" spans="1:17" x14ac:dyDescent="0.25">
      <c r="A63" s="3"/>
      <c r="C63" s="1153" t="s">
        <v>113</v>
      </c>
      <c r="D63" s="1154"/>
      <c r="E63" s="1154"/>
      <c r="F63" s="1154"/>
      <c r="G63" s="1154"/>
      <c r="H63" s="1154"/>
      <c r="I63" s="35"/>
      <c r="J63" s="36"/>
      <c r="K63" s="64">
        <v>3</v>
      </c>
      <c r="L63" s="37" t="s">
        <v>40</v>
      </c>
      <c r="N63" s="83"/>
      <c r="O63" s="36"/>
      <c r="P63" s="64">
        <v>2</v>
      </c>
      <c r="Q63" s="37" t="s">
        <v>40</v>
      </c>
    </row>
    <row r="64" spans="1:17" ht="14.85" customHeight="1" x14ac:dyDescent="0.25">
      <c r="A64" s="3"/>
      <c r="C64" s="1153" t="s">
        <v>114</v>
      </c>
      <c r="D64" s="1154"/>
      <c r="E64" s="1154"/>
      <c r="F64" s="1154"/>
      <c r="G64" s="1154"/>
      <c r="H64" s="1154"/>
      <c r="I64" s="35"/>
      <c r="J64" s="36"/>
      <c r="K64" s="64">
        <v>3</v>
      </c>
      <c r="L64" s="37" t="s">
        <v>40</v>
      </c>
      <c r="N64" s="83"/>
      <c r="O64" s="36"/>
      <c r="P64" s="64">
        <v>2</v>
      </c>
      <c r="Q64" s="37" t="s">
        <v>40</v>
      </c>
    </row>
    <row r="65" spans="1:17" ht="13.8" thickBot="1" x14ac:dyDescent="0.3">
      <c r="A65" s="3"/>
      <c r="C65" s="1153" t="s">
        <v>66</v>
      </c>
      <c r="D65" s="1154"/>
      <c r="E65" s="1154"/>
      <c r="F65" s="1154"/>
      <c r="G65" s="1154"/>
      <c r="H65" s="1154"/>
      <c r="I65" s="35"/>
      <c r="J65" s="769"/>
      <c r="K65" s="770">
        <v>3</v>
      </c>
      <c r="L65" s="771" t="s">
        <v>40</v>
      </c>
      <c r="N65" s="83"/>
      <c r="O65" s="769"/>
      <c r="P65" s="770">
        <v>2</v>
      </c>
      <c r="Q65" s="771" t="s">
        <v>40</v>
      </c>
    </row>
    <row r="66" spans="1:17" ht="13.8" thickBot="1" x14ac:dyDescent="0.3">
      <c r="A66" s="3"/>
      <c r="C66" s="1151"/>
      <c r="D66" s="1152"/>
      <c r="E66" s="1152"/>
      <c r="F66" s="1152"/>
      <c r="G66" s="1152"/>
      <c r="H66" s="1152"/>
      <c r="I66" s="38"/>
      <c r="J66" s="768">
        <f>SUM(K59:K65)</f>
        <v>30</v>
      </c>
      <c r="K66" s="775"/>
      <c r="L66" s="781" t="s">
        <v>441</v>
      </c>
      <c r="N66" s="83"/>
      <c r="O66" s="768">
        <f>SUM(P59:P65)</f>
        <v>24</v>
      </c>
      <c r="P66" s="775"/>
      <c r="Q66" s="781" t="s">
        <v>441</v>
      </c>
    </row>
    <row r="67" spans="1:17" ht="13.8" thickBot="1" x14ac:dyDescent="0.3">
      <c r="A67" s="3"/>
      <c r="K67" s="768">
        <f>SUM(K53:K66)</f>
        <v>48</v>
      </c>
      <c r="L67" s="782" t="s">
        <v>444</v>
      </c>
      <c r="N67" s="3"/>
      <c r="P67" s="768">
        <f>SUM(P53:P66)</f>
        <v>36</v>
      </c>
      <c r="Q67" s="782" t="s">
        <v>444</v>
      </c>
    </row>
  </sheetData>
  <sheetProtection algorithmName="SHA-512" hashValue="ZIuFKfaj/KwIYF4+WS1GU0As3FYrvC0G9HZyGdjJBeZXUbPpASjz/mToKtGRfer9InR8DtELSvC1z2fB8yYjVw==" saltValue="dNQIX7VduLuW20cJDtkEIQ==" spinCount="100000" sheet="1" objects="1" scenarios="1" formatCells="0" formatColumns="0" formatRows="0"/>
  <mergeCells count="51">
    <mergeCell ref="C45:H45"/>
    <mergeCell ref="C46:H46"/>
    <mergeCell ref="C47:H47"/>
    <mergeCell ref="C48:H48"/>
    <mergeCell ref="C49:H49"/>
    <mergeCell ref="B35:K35"/>
    <mergeCell ref="B37:L37"/>
    <mergeCell ref="C42:H42"/>
    <mergeCell ref="C43:H43"/>
    <mergeCell ref="C44:H44"/>
    <mergeCell ref="B30:D30"/>
    <mergeCell ref="E30:L30"/>
    <mergeCell ref="B31:L31"/>
    <mergeCell ref="B32:D33"/>
    <mergeCell ref="E32:F32"/>
    <mergeCell ref="E33:F33"/>
    <mergeCell ref="B29:L29"/>
    <mergeCell ref="B1:J1"/>
    <mergeCell ref="B3:J3"/>
    <mergeCell ref="B4:L4"/>
    <mergeCell ref="O5:R5"/>
    <mergeCell ref="O6:R6"/>
    <mergeCell ref="O7:P7"/>
    <mergeCell ref="B19:F19"/>
    <mergeCell ref="B22:F22"/>
    <mergeCell ref="B23:F23"/>
    <mergeCell ref="B27:L27"/>
    <mergeCell ref="B28:L28"/>
    <mergeCell ref="O4:R4"/>
    <mergeCell ref="O39:Q39"/>
    <mergeCell ref="C40:H40"/>
    <mergeCell ref="J40:L40"/>
    <mergeCell ref="O40:Q40"/>
    <mergeCell ref="C41:H41"/>
    <mergeCell ref="O52:Q52"/>
    <mergeCell ref="C53:H53"/>
    <mergeCell ref="C54:H54"/>
    <mergeCell ref="C55:H55"/>
    <mergeCell ref="C56:H56"/>
    <mergeCell ref="C52:H52"/>
    <mergeCell ref="J52:L52"/>
    <mergeCell ref="C57:H57"/>
    <mergeCell ref="C58:H58"/>
    <mergeCell ref="C59:H59"/>
    <mergeCell ref="C60:H60"/>
    <mergeCell ref="C61:H61"/>
    <mergeCell ref="C62:H62"/>
    <mergeCell ref="C63:H63"/>
    <mergeCell ref="C64:H64"/>
    <mergeCell ref="C65:H65"/>
    <mergeCell ref="C66:H66"/>
  </mergeCells>
  <pageMargins left="0.45" right="0.45" top="0.75" bottom="1" header="0.55000000000000004" footer="0.55000000000000004"/>
  <pageSetup scale="78" orientation="portrait" r:id="rId1"/>
  <headerFooter>
    <oddFooter>&amp;L&amp;"Arial,Italic"&amp;10Reviewed and approved by PM:________&amp;R&amp;"Arial,Italic"&amp;10&amp;D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162</vt:i4>
      </vt:variant>
    </vt:vector>
  </HeadingPairs>
  <TitlesOfParts>
    <vt:vector size="198" baseType="lpstr">
      <vt:lpstr>Budget</vt:lpstr>
      <vt:lpstr>PH I - Summary </vt:lpstr>
      <vt:lpstr>PH II - Summary </vt:lpstr>
      <vt:lpstr>SR Mgmt Costs - Ph I</vt:lpstr>
      <vt:lpstr>SR Mgmt Costs - Ph II</vt:lpstr>
      <vt:lpstr>Line Item transfer</vt:lpstr>
      <vt:lpstr>Code Plus</vt:lpstr>
      <vt:lpstr>Funding Summary</vt:lpstr>
      <vt:lpstr>Funding Summary (find %)</vt:lpstr>
      <vt:lpstr>SRMC-Line Item transfer</vt:lpstr>
      <vt:lpstr>SR Mgmt Costs</vt:lpstr>
      <vt:lpstr>Mit Recon-ID#1</vt:lpstr>
      <vt:lpstr>Mit Recon Budget #1</vt:lpstr>
      <vt:lpstr>Mit Recon-ID#2</vt:lpstr>
      <vt:lpstr>Mit Recon Budget #2</vt:lpstr>
      <vt:lpstr>Mit Recon-ID#3</vt:lpstr>
      <vt:lpstr>Mit Recon Budget #3</vt:lpstr>
      <vt:lpstr>Mit Recon-ID#4</vt:lpstr>
      <vt:lpstr>Mit Recon Budget #4</vt:lpstr>
      <vt:lpstr>Mit Recon-ID#5</vt:lpstr>
      <vt:lpstr>Mit Recon Budget #5</vt:lpstr>
      <vt:lpstr>Mit Recon-ID#6</vt:lpstr>
      <vt:lpstr>Mit Recon Budget #6</vt:lpstr>
      <vt:lpstr>Mit Recon-ID#7</vt:lpstr>
      <vt:lpstr>Mit Recon Budget #7</vt:lpstr>
      <vt:lpstr>Mit Recon-ID#8</vt:lpstr>
      <vt:lpstr>Mit Recon Budget #8</vt:lpstr>
      <vt:lpstr>Mit Recon-ID#9</vt:lpstr>
      <vt:lpstr>Mit Recon Budget #9</vt:lpstr>
      <vt:lpstr>Mit Recon-ID#10</vt:lpstr>
      <vt:lpstr>Mit Recon Budget #10</vt:lpstr>
      <vt:lpstr>Mit Recon-ID#11</vt:lpstr>
      <vt:lpstr>Mit Recon Budget #11</vt:lpstr>
      <vt:lpstr>Workbook guidance</vt:lpstr>
      <vt:lpstr>Budget Guidance</vt:lpstr>
      <vt:lpstr>Mit Recon-Data</vt:lpstr>
      <vt:lpstr>'SR Mgmt Costs'!avpmc</vt:lpstr>
      <vt:lpstr>'SR Mgmt Costs - Ph I'!avpmc</vt:lpstr>
      <vt:lpstr>'SR Mgmt Costs - Ph II'!avpmc</vt:lpstr>
      <vt:lpstr>'SR Mgmt Costs'!Check157</vt:lpstr>
      <vt:lpstr>'SR Mgmt Costs - Ph I'!Check157</vt:lpstr>
      <vt:lpstr>'SR Mgmt Costs - Ph II'!Check157</vt:lpstr>
      <vt:lpstr>'SR Mgmt Costs'!Check158</vt:lpstr>
      <vt:lpstr>'SR Mgmt Costs - Ph I'!Check158</vt:lpstr>
      <vt:lpstr>'SR Mgmt Costs - Ph II'!Check158</vt:lpstr>
      <vt:lpstr>Budget!Print_Area</vt:lpstr>
      <vt:lpstr>'Code Plus'!Print_Area</vt:lpstr>
      <vt:lpstr>'Funding Summary'!Print_Area</vt:lpstr>
      <vt:lpstr>'Funding Summary (find %)'!Print_Area</vt:lpstr>
      <vt:lpstr>'Mit Recon Budget #1'!Print_Area</vt:lpstr>
      <vt:lpstr>'Mit Recon Budget #10'!Print_Area</vt:lpstr>
      <vt:lpstr>'Mit Recon Budget #11'!Print_Area</vt:lpstr>
      <vt:lpstr>'Mit Recon Budget #2'!Print_Area</vt:lpstr>
      <vt:lpstr>'Mit Recon Budget #3'!Print_Area</vt:lpstr>
      <vt:lpstr>'Mit Recon Budget #4'!Print_Area</vt:lpstr>
      <vt:lpstr>'Mit Recon Budget #5'!Print_Area</vt:lpstr>
      <vt:lpstr>'Mit Recon Budget #6'!Print_Area</vt:lpstr>
      <vt:lpstr>'Mit Recon Budget #7'!Print_Area</vt:lpstr>
      <vt:lpstr>'Mit Recon Budget #8'!Print_Area</vt:lpstr>
      <vt:lpstr>'Mit Recon Budget #9'!Print_Area</vt:lpstr>
      <vt:lpstr>'Mit Recon-ID#1'!Print_Area</vt:lpstr>
      <vt:lpstr>'Mit Recon-ID#10'!Print_Area</vt:lpstr>
      <vt:lpstr>'Mit Recon-ID#11'!Print_Area</vt:lpstr>
      <vt:lpstr>'Mit Recon-ID#2'!Print_Area</vt:lpstr>
      <vt:lpstr>'Mit Recon-ID#3'!Print_Area</vt:lpstr>
      <vt:lpstr>'Mit Recon-ID#4'!Print_Area</vt:lpstr>
      <vt:lpstr>'Mit Recon-ID#5'!Print_Area</vt:lpstr>
      <vt:lpstr>'Mit Recon-ID#6'!Print_Area</vt:lpstr>
      <vt:lpstr>'Mit Recon-ID#7'!Print_Area</vt:lpstr>
      <vt:lpstr>'Mit Recon-ID#8'!Print_Area</vt:lpstr>
      <vt:lpstr>'Mit Recon-ID#9'!Print_Area</vt:lpstr>
      <vt:lpstr>'PH I - Summary '!Print_Area</vt:lpstr>
      <vt:lpstr>'PH II - Summary '!Print_Area</vt:lpstr>
      <vt:lpstr>'SR Mgmt Costs'!Print_Area</vt:lpstr>
      <vt:lpstr>'SR Mgmt Costs - Ph I'!Print_Area</vt:lpstr>
      <vt:lpstr>'SR Mgmt Costs - Ph II'!Print_Area</vt:lpstr>
      <vt:lpstr>'Mit Recon-ID#1'!Print_Titles</vt:lpstr>
      <vt:lpstr>'Mit Recon-ID#10'!Print_Titles</vt:lpstr>
      <vt:lpstr>'Mit Recon-ID#11'!Print_Titles</vt:lpstr>
      <vt:lpstr>'Mit Recon-ID#2'!Print_Titles</vt:lpstr>
      <vt:lpstr>'Mit Recon-ID#3'!Print_Titles</vt:lpstr>
      <vt:lpstr>'Mit Recon-ID#4'!Print_Titles</vt:lpstr>
      <vt:lpstr>'Mit Recon-ID#5'!Print_Titles</vt:lpstr>
      <vt:lpstr>'Mit Recon-ID#6'!Print_Titles</vt:lpstr>
      <vt:lpstr>'Mit Recon-ID#7'!Print_Titles</vt:lpstr>
      <vt:lpstr>'Mit Recon-ID#8'!Print_Titles</vt:lpstr>
      <vt:lpstr>'Mit Recon-ID#9'!Print_Titles</vt:lpstr>
      <vt:lpstr>'SR Mgmt Costs'!reqpmc</vt:lpstr>
      <vt:lpstr>'SR Mgmt Costs - Ph I'!reqpmc</vt:lpstr>
      <vt:lpstr>'SR Mgmt Costs - Ph II'!reqpmc</vt:lpstr>
      <vt:lpstr>'SR Mgmt Costs'!Text525</vt:lpstr>
      <vt:lpstr>'SR Mgmt Costs - Ph I'!Text525</vt:lpstr>
      <vt:lpstr>'SR Mgmt Costs - Ph II'!Text525</vt:lpstr>
      <vt:lpstr>'SR Mgmt Costs'!Text526</vt:lpstr>
      <vt:lpstr>'SR Mgmt Costs - Ph I'!Text526</vt:lpstr>
      <vt:lpstr>'SR Mgmt Costs - Ph II'!Text526</vt:lpstr>
      <vt:lpstr>'SR Mgmt Costs'!Text531</vt:lpstr>
      <vt:lpstr>'SR Mgmt Costs - Ph I'!Text531</vt:lpstr>
      <vt:lpstr>'SR Mgmt Costs - Ph II'!Text531</vt:lpstr>
      <vt:lpstr>'SR Mgmt Costs'!Text532</vt:lpstr>
      <vt:lpstr>'SR Mgmt Costs - Ph I'!Text532</vt:lpstr>
      <vt:lpstr>'SR Mgmt Costs - Ph II'!Text532</vt:lpstr>
      <vt:lpstr>'SR Mgmt Costs'!Text541</vt:lpstr>
      <vt:lpstr>'SR Mgmt Costs - Ph I'!Text541</vt:lpstr>
      <vt:lpstr>'SR Mgmt Costs - Ph II'!Text541</vt:lpstr>
      <vt:lpstr>'SR Mgmt Costs'!Text542</vt:lpstr>
      <vt:lpstr>'SR Mgmt Costs - Ph I'!Text542</vt:lpstr>
      <vt:lpstr>'SR Mgmt Costs - Ph II'!Text542</vt:lpstr>
      <vt:lpstr>'SR Mgmt Costs'!Text543</vt:lpstr>
      <vt:lpstr>'SR Mgmt Costs - Ph I'!Text543</vt:lpstr>
      <vt:lpstr>'SR Mgmt Costs - Ph II'!Text543</vt:lpstr>
      <vt:lpstr>'SR Mgmt Costs'!Text544</vt:lpstr>
      <vt:lpstr>'SR Mgmt Costs - Ph I'!Text544</vt:lpstr>
      <vt:lpstr>'SR Mgmt Costs - Ph II'!Text544</vt:lpstr>
      <vt:lpstr>Budget!Text56</vt:lpstr>
      <vt:lpstr>'Mit Recon Budget #1'!Text56</vt:lpstr>
      <vt:lpstr>'Mit Recon Budget #10'!Text56</vt:lpstr>
      <vt:lpstr>'Mit Recon Budget #11'!Text56</vt:lpstr>
      <vt:lpstr>'Mit Recon Budget #2'!Text56</vt:lpstr>
      <vt:lpstr>'Mit Recon Budget #3'!Text56</vt:lpstr>
      <vt:lpstr>'Mit Recon Budget #4'!Text56</vt:lpstr>
      <vt:lpstr>'Mit Recon Budget #5'!Text56</vt:lpstr>
      <vt:lpstr>'Mit Recon Budget #6'!Text56</vt:lpstr>
      <vt:lpstr>'Mit Recon Budget #7'!Text56</vt:lpstr>
      <vt:lpstr>'Mit Recon Budget #8'!Text56</vt:lpstr>
      <vt:lpstr>'Mit Recon Budget #9'!Text56</vt:lpstr>
      <vt:lpstr>Budget!Text57</vt:lpstr>
      <vt:lpstr>'Mit Recon Budget #1'!Text57</vt:lpstr>
      <vt:lpstr>'Mit Recon Budget #10'!Text57</vt:lpstr>
      <vt:lpstr>'Mit Recon Budget #11'!Text57</vt:lpstr>
      <vt:lpstr>'Mit Recon Budget #2'!Text57</vt:lpstr>
      <vt:lpstr>'Mit Recon Budget #3'!Text57</vt:lpstr>
      <vt:lpstr>'Mit Recon Budget #4'!Text57</vt:lpstr>
      <vt:lpstr>'Mit Recon Budget #5'!Text57</vt:lpstr>
      <vt:lpstr>'Mit Recon Budget #6'!Text57</vt:lpstr>
      <vt:lpstr>'Mit Recon Budget #7'!Text57</vt:lpstr>
      <vt:lpstr>'Mit Recon Budget #8'!Text57</vt:lpstr>
      <vt:lpstr>'Mit Recon Budget #9'!Text57</vt:lpstr>
      <vt:lpstr>Budget!Text76</vt:lpstr>
      <vt:lpstr>'Mit Recon Budget #1'!Text76</vt:lpstr>
      <vt:lpstr>'Mit Recon Budget #10'!Text76</vt:lpstr>
      <vt:lpstr>'Mit Recon Budget #11'!Text76</vt:lpstr>
      <vt:lpstr>'Mit Recon Budget #2'!Text76</vt:lpstr>
      <vt:lpstr>'Mit Recon Budget #3'!Text76</vt:lpstr>
      <vt:lpstr>'Mit Recon Budget #4'!Text76</vt:lpstr>
      <vt:lpstr>'Mit Recon Budget #5'!Text76</vt:lpstr>
      <vt:lpstr>'Mit Recon Budget #6'!Text76</vt:lpstr>
      <vt:lpstr>'Mit Recon Budget #7'!Text76</vt:lpstr>
      <vt:lpstr>'Mit Recon Budget #8'!Text76</vt:lpstr>
      <vt:lpstr>'Mit Recon Budget #9'!Text76</vt:lpstr>
      <vt:lpstr>Budget!Text77</vt:lpstr>
      <vt:lpstr>'Mit Recon Budget #1'!Text77</vt:lpstr>
      <vt:lpstr>'Mit Recon Budget #10'!Text77</vt:lpstr>
      <vt:lpstr>'Mit Recon Budget #11'!Text77</vt:lpstr>
      <vt:lpstr>'Mit Recon Budget #2'!Text77</vt:lpstr>
      <vt:lpstr>'Mit Recon Budget #3'!Text77</vt:lpstr>
      <vt:lpstr>'Mit Recon Budget #4'!Text77</vt:lpstr>
      <vt:lpstr>'Mit Recon Budget #5'!Text77</vt:lpstr>
      <vt:lpstr>'Mit Recon Budget #6'!Text77</vt:lpstr>
      <vt:lpstr>'Mit Recon Budget #7'!Text77</vt:lpstr>
      <vt:lpstr>'Mit Recon Budget #8'!Text77</vt:lpstr>
      <vt:lpstr>'Mit Recon Budget #9'!Text77</vt:lpstr>
      <vt:lpstr>Budget!Text81</vt:lpstr>
      <vt:lpstr>'Mit Recon Budget #1'!Text81</vt:lpstr>
      <vt:lpstr>'Mit Recon Budget #10'!Text81</vt:lpstr>
      <vt:lpstr>'Mit Recon Budget #11'!Text81</vt:lpstr>
      <vt:lpstr>'Mit Recon Budget #2'!Text81</vt:lpstr>
      <vt:lpstr>'Mit Recon Budget #3'!Text81</vt:lpstr>
      <vt:lpstr>'Mit Recon Budget #4'!Text81</vt:lpstr>
      <vt:lpstr>'Mit Recon Budget #5'!Text81</vt:lpstr>
      <vt:lpstr>'Mit Recon Budget #6'!Text81</vt:lpstr>
      <vt:lpstr>'Mit Recon Budget #7'!Text81</vt:lpstr>
      <vt:lpstr>'Mit Recon Budget #8'!Text81</vt:lpstr>
      <vt:lpstr>'Mit Recon Budget #9'!Text81</vt:lpstr>
      <vt:lpstr>Budget!Text82</vt:lpstr>
      <vt:lpstr>'Mit Recon Budget #1'!Text82</vt:lpstr>
      <vt:lpstr>'Mit Recon Budget #10'!Text82</vt:lpstr>
      <vt:lpstr>'Mit Recon Budget #11'!Text82</vt:lpstr>
      <vt:lpstr>'Mit Recon Budget #2'!Text82</vt:lpstr>
      <vt:lpstr>'Mit Recon Budget #3'!Text82</vt:lpstr>
      <vt:lpstr>'Mit Recon Budget #4'!Text82</vt:lpstr>
      <vt:lpstr>'Mit Recon Budget #5'!Text82</vt:lpstr>
      <vt:lpstr>'Mit Recon Budget #6'!Text82</vt:lpstr>
      <vt:lpstr>'Mit Recon Budget #7'!Text82</vt:lpstr>
      <vt:lpstr>'Mit Recon Budget #8'!Text82</vt:lpstr>
      <vt:lpstr>'Mit Recon Budget #9'!Text82</vt:lpstr>
      <vt:lpstr>Budget!Text88</vt:lpstr>
      <vt:lpstr>'Mit Recon Budget #1'!Text88</vt:lpstr>
      <vt:lpstr>'Mit Recon Budget #10'!Text88</vt:lpstr>
      <vt:lpstr>'Mit Recon Budget #11'!Text88</vt:lpstr>
      <vt:lpstr>'Mit Recon Budget #2'!Text88</vt:lpstr>
      <vt:lpstr>'Mit Recon Budget #3'!Text88</vt:lpstr>
      <vt:lpstr>'Mit Recon Budget #4'!Text88</vt:lpstr>
      <vt:lpstr>'Mit Recon Budget #5'!Text88</vt:lpstr>
      <vt:lpstr>'Mit Recon Budget #6'!Text88</vt:lpstr>
      <vt:lpstr>'Mit Recon Budget #7'!Text88</vt:lpstr>
      <vt:lpstr>'Mit Recon Budget #8'!Text88</vt:lpstr>
      <vt:lpstr>'Mit Recon Budget #9'!Text88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Swift</dc:creator>
  <cp:lastModifiedBy>Jackson Olmstead</cp:lastModifiedBy>
  <cp:lastPrinted>2025-07-12T17:20:52Z</cp:lastPrinted>
  <dcterms:created xsi:type="dcterms:W3CDTF">2015-05-05T16:27:59Z</dcterms:created>
  <dcterms:modified xsi:type="dcterms:W3CDTF">2025-10-15T15:33:11Z</dcterms:modified>
</cp:coreProperties>
</file>